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79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6" i="1"/>
  <c r="C21"/>
  <c r="G36"/>
  <c r="H36"/>
  <c r="F36"/>
  <c r="G30"/>
  <c r="F30"/>
  <c r="G39"/>
  <c r="F39"/>
  <c r="D26"/>
  <c r="D34"/>
  <c r="H5"/>
  <c r="I5"/>
  <c r="H6"/>
  <c r="I6"/>
  <c r="D7"/>
  <c r="H7"/>
  <c r="I7"/>
  <c r="D8"/>
  <c r="B9"/>
  <c r="C9"/>
  <c r="H9"/>
  <c r="I9"/>
  <c r="D10"/>
  <c r="H10"/>
  <c r="I10"/>
  <c r="D11"/>
  <c r="H11"/>
  <c r="I11"/>
  <c r="D12"/>
  <c r="H12"/>
  <c r="I12"/>
  <c r="D13"/>
  <c r="H13"/>
  <c r="I13"/>
  <c r="B14"/>
  <c r="C14"/>
  <c r="H14"/>
  <c r="I14"/>
  <c r="D15"/>
  <c r="H15"/>
  <c r="I15"/>
  <c r="D16"/>
  <c r="H16"/>
  <c r="I16"/>
  <c r="D17"/>
  <c r="H17"/>
  <c r="I17"/>
  <c r="D18"/>
  <c r="H18"/>
  <c r="I18"/>
  <c r="H19"/>
  <c r="I19"/>
  <c r="D20"/>
  <c r="F20"/>
  <c r="G20"/>
  <c r="I20" s="1"/>
  <c r="B21"/>
  <c r="B19" s="1"/>
  <c r="C19"/>
  <c r="H21"/>
  <c r="I21"/>
  <c r="D22"/>
  <c r="H22"/>
  <c r="I22"/>
  <c r="D23"/>
  <c r="H23"/>
  <c r="I23"/>
  <c r="D24"/>
  <c r="H24"/>
  <c r="I24"/>
  <c r="D25"/>
  <c r="H25"/>
  <c r="I25"/>
  <c r="I26"/>
  <c r="H27"/>
  <c r="I27"/>
  <c r="H28"/>
  <c r="B29"/>
  <c r="B28" s="1"/>
  <c r="C29"/>
  <c r="C28" s="1"/>
  <c r="H29"/>
  <c r="D30"/>
  <c r="H30"/>
  <c r="D31"/>
  <c r="H31"/>
  <c r="D32"/>
  <c r="H32"/>
  <c r="D33"/>
  <c r="H33"/>
  <c r="H34"/>
  <c r="H35"/>
  <c r="H37"/>
  <c r="H38"/>
  <c r="H20" l="1"/>
  <c r="D29"/>
  <c r="D21"/>
  <c r="D19"/>
  <c r="B6"/>
  <c r="B5" s="1"/>
  <c r="B27" s="1"/>
  <c r="B39" s="1"/>
  <c r="D14"/>
  <c r="H39"/>
  <c r="D28"/>
  <c r="C6"/>
  <c r="C5" s="1"/>
  <c r="D9"/>
  <c r="D6" l="1"/>
  <c r="C27"/>
  <c r="D5"/>
  <c r="C39" l="1"/>
  <c r="D39" s="1"/>
  <c r="D27"/>
</calcChain>
</file>

<file path=xl/sharedStrings.xml><?xml version="1.0" encoding="utf-8"?>
<sst xmlns="http://schemas.openxmlformats.org/spreadsheetml/2006/main" count="83" uniqueCount="78">
  <si>
    <t xml:space="preserve">             С  В  Е  Д  Е  Н  И  Я</t>
  </si>
  <si>
    <t>ОБЩЕГОСУДАРСТВЕННЫЕ ВОПРОСЫ</t>
  </si>
  <si>
    <t>в том числе Функционирование законодательных, исполнительных органов власти и  высшего должностного лица</t>
  </si>
  <si>
    <t>НАЛОГ НА ДОХОДЫ ФИЗИЧЕСКИХ ЛИЦ</t>
  </si>
  <si>
    <t>НАЦИОНАЛЬНАЯ БЕЗОПАСНОСТЬ И ПРАВООХРАНИТЕЛЬНАЯ ДЕЯТЕЛЬНОСТЬ, в том числе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</si>
  <si>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</si>
  <si>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</si>
  <si>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Сельское хозяйство и  рыболовство</t>
  </si>
  <si>
    <t>Транспорт</t>
  </si>
  <si>
    <t>ОХРАНА ОКРУЖАЮЩЕЙ СРЕДЫ</t>
  </si>
  <si>
    <t>СОЦИАЛЬНО-КУЛЬТУРНЫЕ  МЕРОПРИЯТИЯ,       в том числе:</t>
  </si>
  <si>
    <t>ГОСУДАРСТВЕННАЯ ПОШЛИНА</t>
  </si>
  <si>
    <t>ОБРАЗОВАНИЕ</t>
  </si>
  <si>
    <t>ДОХОДЫ ОТ ИСПОЛЬЗОВАНИЯ ИМУЩЕСТВА, НАХОДЯЩЕГОСЯ В ГОСУДАРСТВЕННОЙ И МУНИЦИПАЛЬНОЙ СОБСТВЕННОСТИ</t>
  </si>
  <si>
    <t xml:space="preserve">ПЛАТЕЖИ ПРИ ПОЛЬЗОВАНИИ ПРИРОДНЫМИ РЕСУРСАМИ, в том числе </t>
  </si>
  <si>
    <t>СОЦИАЛЬНАЯ ПОЛИТИКА</t>
  </si>
  <si>
    <t>ДОХОДЫ ОТ ОКАЗАНИЯ ПЛАТНЫХ УСЛУГ И КОМПЕНСАЦИИ ЗАТРАТ ГОСУДАРСТВА</t>
  </si>
  <si>
    <t>ИТОГО РАСХОДОВ</t>
  </si>
  <si>
    <t>ДОХОДЫ ОТ ПРОДАЖИ МАТЕРИАЛЬНЫХ И НЕМАТЕРИАЛЬНЫХ АКТИВОВ</t>
  </si>
  <si>
    <t>ПРОФИЦИТ, ДЕФИЦИТ</t>
  </si>
  <si>
    <t>ИСТОЧНИКИ ПОКРЫТИЯ ДЕФИЦИТА</t>
  </si>
  <si>
    <t>ШТРАФЫ, САНКЦИИ, ВОЗМЕЩЕНИЕ УЩЕРБА</t>
  </si>
  <si>
    <t xml:space="preserve">ИТОГО СОБСТВЕННЫЕ ДОХОДЫ </t>
  </si>
  <si>
    <t>ДОТАЦИИ, их них:</t>
  </si>
  <si>
    <t>Дотация на выравнивание уровня бюджетной обеспеченности</t>
  </si>
  <si>
    <t>Увеличение прочих остатков средств</t>
  </si>
  <si>
    <t>СУБВЕНЦИИ</t>
  </si>
  <si>
    <t>Уменьшение  прочих остатков средств</t>
  </si>
  <si>
    <t>СУБСИДИИ</t>
  </si>
  <si>
    <t>ВСЕГО РАСХОДОВ</t>
  </si>
  <si>
    <t>НАЦИОНАЛЬНАЯ ОБОРОНА</t>
  </si>
  <si>
    <t>ЖИЛИЩНО-КОММУНАЛЬНОЕ ХОЗЯЙСТВО</t>
  </si>
  <si>
    <t>НАЦИОНАЛЬНАЯ ЭКОНОМИКА,
в том числе:</t>
  </si>
  <si>
    <t>ДОХОДЫ</t>
  </si>
  <si>
    <t>Налог, взимаемый в связи с применением упрощенной системы налогообложения</t>
  </si>
  <si>
    <t>Дорожное хозяйство (дорожные фонды)</t>
  </si>
  <si>
    <t>Кредиты кредитных организаций в валюте  Российской Федерации</t>
  </si>
  <si>
    <t>Плата за негативное воздействие на окружающую среду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</si>
  <si>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</si>
  <si>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</si>
  <si>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НАЛОГИ НА СОВОКУПНЫЙ ДОХОД,           
в том числе</t>
  </si>
  <si>
    <t>НАЛОГИ НА ИМУЩЕСТВО,                              
в том числе</t>
  </si>
  <si>
    <t>Погашение кредитов, предоставленных кредитными  организациями в валюте РФ</t>
  </si>
  <si>
    <t>Получение кредитов от кредитных организаций в  валюте РФ</t>
  </si>
  <si>
    <t xml:space="preserve">КУЛЬТУРА,  КИНЕМАТОГРАФИЯ </t>
  </si>
  <si>
    <t>ОБСЛУЖИВАНИЕ ГОС.ДОЛГА И МУНИЦИПАЛЬНОГО ДОЛГА</t>
  </si>
  <si>
    <t>ИНЫЕ МЕЖБЮДЖЕТНЫЕ ТРАНСФЕРТЫ</t>
  </si>
  <si>
    <t>НЕНАЛОГОВЫЕ  ДОХОДЫ,
в том числе:</t>
  </si>
  <si>
    <t>НАЛОГОВЫЕ  ДОХОДЫ,
в том числе:</t>
  </si>
  <si>
    <t>НАЛОГОВЫЕ И НЕНАЛОГОВЫЕ
 ДОХОДЫ - всего</t>
  </si>
  <si>
    <t>БЕЗВОЗМЕЗДНЫЕ ПОСТУПЛЕНИЯ ОТ ДРУГИХ БЮДЖЕТОВ БЮДЖЕТНОЙ СИСТЕМЫ РФ, в том числе:</t>
  </si>
  <si>
    <t>БЕЗВОЗМЕЗДНЫЕ ПОСТУПЛЕНИЯ - ВСЕГО</t>
  </si>
  <si>
    <t>ИТОГО Д О Х О Д О В</t>
  </si>
  <si>
    <t>% исп-я к годов. плану</t>
  </si>
  <si>
    <t xml:space="preserve">           Р А С Х О Д Ы</t>
  </si>
  <si>
    <t>БЕЗВОЗМЕЗДНЫЕ ПОСТУПЛЕНИЯ ОТ НЕГОСУДАРСТВЕННЫХ ОРГАНИЗАЦИЙ</t>
  </si>
  <si>
    <t>Земельный налог</t>
  </si>
  <si>
    <t>ПРОЧИЕ НЕНАЛОГОВЫЕ ДОХОДЫ</t>
  </si>
  <si>
    <t xml:space="preserve">Налог, взимаемый в связи с применением патентной системы налогообложения
</t>
  </si>
  <si>
    <t>Общеэкономические вопросы</t>
  </si>
  <si>
    <t>Уд.вес (%) в общем объеме расходов</t>
  </si>
  <si>
    <t>Уточненный 
план 
года, 
(рублей)</t>
  </si>
  <si>
    <t>Другие вопросы в области национальной экономики</t>
  </si>
  <si>
    <t>МЕЖБЮДЖЕТНЫЕ ТРАНСФЕРТЫ ОБЩЕГО ХАРАКТЕРА БЮДЖЕТАМ СУБЪЕКТОВ РФ И МУНИЦИПАЛЬНЫХ ОБРАЗОВАНИЙ</t>
  </si>
  <si>
    <t>Изменение остатков средств на счетах по учету средств бюджетов</t>
  </si>
  <si>
    <t xml:space="preserve"> </t>
  </si>
  <si>
    <t>АКЦИЗЫ</t>
  </si>
  <si>
    <t>БЕЗВОЗМЕЗДНЫЕ ПОСТУПЛЕНИЯ ОТ ГОСУДАРСТВЕННЫХ ОРГАНИЗАЦИЙ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</si>
  <si>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</si>
  <si>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</t>
  </si>
  <si>
    <t>Погашение бюджетных кредитов от других бюджетов бюджетной системы Российской Федерации</t>
  </si>
  <si>
    <t>ФИЗИЧЕСКАЯ КУЛЬТУРА  И СПОРТ</t>
  </si>
  <si>
    <t>Исполнено 
(Из отчетности в МФ),
(рублей)</t>
  </si>
  <si>
    <t>Налог на имущество  физических лиц</t>
  </si>
  <si>
    <t>Налоги на имущество  организаций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</si>
  <si>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</si>
  <si>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 xml:space="preserve"> Другие вопросы в области национальной безопасности и правоохранительной деятельности</t>
  </si>
  <si>
    <t xml:space="preserve">                                     об исполнении бюджета Свечинского муниципального округа Кировской области на  01.01.2022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</si>
</sst>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imes New Roman"/>
      <family val="1"/>
    </font>
    <font>
      <sz val="8"/>
      <name val="Arial Cyr"/>
      <charset val="204"/>
    </font>
    <font>
      <b/>
      <i/>
      <sz val="12"/>
      <name val="Times New Roman"/>
      <family val="1"/>
    </font>
    <font>
      <b/>
      <sz val="8"/>
      <name val="Times New Roman"/>
      <family val="1"/>
    </font>
    <font>
      <sz val="10"/>
      <color rgb="FFFF000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39">
    <xf numFmtId="0" fontId="0" fillId="0" borderId="0" xfId="0"/>
    <xf numFmtId="164" fontId="20" fillId="0" borderId="0" xfId="0" applyNumberFormat="1" applyFont="1" applyAlignment="1">
      <alignment wrapText="1"/>
    </xf>
    <xf numFmtId="164" fontId="20" fillId="0" borderId="0" xfId="0" applyNumberFormat="1" applyFont="1" applyAlignment="1">
      <alignment horizontal="center"/>
    </xf>
    <xf numFmtId="164" fontId="20" fillId="0" borderId="0" xfId="0" applyNumberFormat="1" applyFont="1"/>
    <xf numFmtId="164" fontId="20" fillId="0" borderId="10" xfId="0" applyNumberFormat="1" applyFont="1" applyBorder="1" applyAlignment="1">
      <alignment horizontal="center" vertical="top" wrapText="1"/>
    </xf>
    <xf numFmtId="0" fontId="21" fillId="0" borderId="0" xfId="0" applyFont="1"/>
    <xf numFmtId="164" fontId="20" fillId="0" borderId="11" xfId="0" applyNumberFormat="1" applyFont="1" applyBorder="1" applyAlignment="1">
      <alignment horizontal="center" vertical="top" wrapText="1"/>
    </xf>
    <xf numFmtId="164" fontId="20" fillId="0" borderId="12" xfId="0" applyNumberFormat="1" applyFont="1" applyBorder="1" applyAlignment="1">
      <alignment horizontal="center" vertical="top" wrapText="1"/>
    </xf>
    <xf numFmtId="164" fontId="21" fillId="0" borderId="0" xfId="0" applyNumberFormat="1" applyFont="1"/>
    <xf numFmtId="164" fontId="20" fillId="0" borderId="13" xfId="0" applyNumberFormat="1" applyFont="1" applyBorder="1" applyAlignment="1">
      <alignment horizontal="center" vertical="top" wrapText="1"/>
    </xf>
    <xf numFmtId="164" fontId="20" fillId="0" borderId="14" xfId="0" applyNumberFormat="1" applyFont="1" applyBorder="1" applyAlignment="1">
      <alignment horizontal="center" vertical="top" wrapText="1"/>
    </xf>
    <xf numFmtId="0" fontId="0" fillId="0" borderId="0" xfId="0" applyFont="1"/>
    <xf numFmtId="164" fontId="23" fillId="0" borderId="15" xfId="0" applyNumberFormat="1" applyFont="1" applyBorder="1" applyAlignment="1">
      <alignment horizontal="left" vertical="center" wrapText="1"/>
    </xf>
    <xf numFmtId="164" fontId="23" fillId="0" borderId="19" xfId="0" applyNumberFormat="1" applyFont="1" applyBorder="1" applyAlignment="1">
      <alignment horizontal="center" vertical="center"/>
    </xf>
    <xf numFmtId="164" fontId="23" fillId="0" borderId="20" xfId="0" applyNumberFormat="1" applyFont="1" applyBorder="1" applyAlignment="1">
      <alignment horizontal="center" vertical="center"/>
    </xf>
    <xf numFmtId="164" fontId="23" fillId="0" borderId="13" xfId="41" applyNumberFormat="1" applyFont="1" applyBorder="1" applyAlignment="1">
      <alignment horizontal="center" vertical="center"/>
    </xf>
    <xf numFmtId="164" fontId="23" fillId="0" borderId="21" xfId="41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left" vertical="center" wrapText="1"/>
    </xf>
    <xf numFmtId="164" fontId="20" fillId="0" borderId="19" xfId="0" applyNumberFormat="1" applyFont="1" applyBorder="1" applyAlignment="1">
      <alignment horizontal="center" vertical="center"/>
    </xf>
    <xf numFmtId="164" fontId="20" fillId="0" borderId="20" xfId="0" applyNumberFormat="1" applyFont="1" applyBorder="1" applyAlignment="1">
      <alignment horizontal="center" vertical="center"/>
    </xf>
    <xf numFmtId="164" fontId="20" fillId="0" borderId="13" xfId="41" applyNumberFormat="1" applyFont="1" applyBorder="1" applyAlignment="1">
      <alignment horizontal="center" vertical="center"/>
    </xf>
    <xf numFmtId="164" fontId="20" fillId="0" borderId="21" xfId="41" applyNumberFormat="1" applyFont="1" applyBorder="1" applyAlignment="1">
      <alignment horizontal="center" vertical="center"/>
    </xf>
    <xf numFmtId="164" fontId="20" fillId="0" borderId="17" xfId="0" applyNumberFormat="1" applyFont="1" applyBorder="1" applyAlignment="1">
      <alignment vertical="center" wrapText="1"/>
    </xf>
    <xf numFmtId="164" fontId="20" fillId="0" borderId="25" xfId="0" applyNumberFormat="1" applyFont="1" applyBorder="1" applyAlignment="1">
      <alignment horizontal="center" vertical="center"/>
    </xf>
    <xf numFmtId="164" fontId="20" fillId="0" borderId="26" xfId="0" applyNumberFormat="1" applyFont="1" applyBorder="1" applyAlignment="1">
      <alignment horizontal="center" vertical="center"/>
    </xf>
    <xf numFmtId="164" fontId="20" fillId="0" borderId="27" xfId="41" applyNumberFormat="1" applyFont="1" applyBorder="1" applyAlignment="1">
      <alignment horizontal="center" vertical="center"/>
    </xf>
    <xf numFmtId="164" fontId="20" fillId="0" borderId="18" xfId="0" applyNumberFormat="1" applyFont="1" applyBorder="1" applyAlignment="1">
      <alignment horizontal="left" vertical="center" wrapText="1"/>
    </xf>
    <xf numFmtId="164" fontId="20" fillId="0" borderId="28" xfId="41" applyNumberFormat="1" applyFont="1" applyBorder="1" applyAlignment="1">
      <alignment horizontal="center" vertical="center"/>
    </xf>
    <xf numFmtId="164" fontId="23" fillId="0" borderId="33" xfId="0" applyNumberFormat="1" applyFont="1" applyBorder="1" applyAlignment="1">
      <alignment horizontal="left" vertical="center" wrapText="1"/>
    </xf>
    <xf numFmtId="164" fontId="20" fillId="0" borderId="34" xfId="0" applyNumberFormat="1" applyFont="1" applyBorder="1" applyAlignment="1">
      <alignment horizontal="left" vertical="center" wrapText="1"/>
    </xf>
    <xf numFmtId="164" fontId="20" fillId="0" borderId="24" xfId="41" applyNumberFormat="1" applyFont="1" applyBorder="1" applyAlignment="1">
      <alignment horizontal="center" vertical="center"/>
    </xf>
    <xf numFmtId="164" fontId="20" fillId="0" borderId="35" xfId="0" applyNumberFormat="1" applyFont="1" applyBorder="1" applyAlignment="1">
      <alignment horizontal="left" vertical="center" wrapText="1"/>
    </xf>
    <xf numFmtId="164" fontId="20" fillId="0" borderId="36" xfId="0" applyNumberFormat="1" applyFont="1" applyBorder="1" applyAlignment="1">
      <alignment horizontal="left" vertical="center" wrapText="1"/>
    </xf>
    <xf numFmtId="164" fontId="20" fillId="0" borderId="37" xfId="0" applyNumberFormat="1" applyFont="1" applyBorder="1" applyAlignment="1">
      <alignment horizontal="left" vertical="center" wrapText="1"/>
    </xf>
    <xf numFmtId="164" fontId="23" fillId="0" borderId="37" xfId="0" applyNumberFormat="1" applyFont="1" applyBorder="1" applyAlignment="1">
      <alignment horizontal="left" vertical="center" wrapText="1"/>
    </xf>
    <xf numFmtId="164" fontId="23" fillId="0" borderId="15" xfId="0" applyNumberFormat="1" applyFont="1" applyBorder="1" applyAlignment="1">
      <alignment vertical="center" wrapText="1"/>
    </xf>
    <xf numFmtId="164" fontId="20" fillId="0" borderId="15" xfId="0" applyNumberFormat="1" applyFont="1" applyBorder="1" applyAlignment="1">
      <alignment horizontal="left" vertical="center" wrapText="1"/>
    </xf>
    <xf numFmtId="0" fontId="23" fillId="0" borderId="35" xfId="37" applyFont="1" applyBorder="1" applyAlignment="1">
      <alignment vertical="center" wrapText="1"/>
    </xf>
    <xf numFmtId="0" fontId="23" fillId="0" borderId="34" xfId="37" applyFont="1" applyBorder="1" applyAlignment="1">
      <alignment vertical="center" wrapText="1"/>
    </xf>
    <xf numFmtId="164" fontId="23" fillId="0" borderId="16" xfId="0" applyNumberFormat="1" applyFont="1" applyFill="1" applyBorder="1" applyAlignment="1">
      <alignment horizontal="left" vertical="center" wrapText="1"/>
    </xf>
    <xf numFmtId="164" fontId="23" fillId="0" borderId="19" xfId="0" applyNumberFormat="1" applyFont="1" applyFill="1" applyBorder="1" applyAlignment="1">
      <alignment horizontal="center" vertical="center"/>
    </xf>
    <xf numFmtId="164" fontId="23" fillId="0" borderId="20" xfId="0" applyNumberFormat="1" applyFont="1" applyFill="1" applyBorder="1" applyAlignment="1">
      <alignment horizontal="center" vertical="center"/>
    </xf>
    <xf numFmtId="164" fontId="23" fillId="0" borderId="24" xfId="41" applyNumberFormat="1" applyFont="1" applyFill="1" applyBorder="1" applyAlignment="1">
      <alignment horizontal="center" vertical="center"/>
    </xf>
    <xf numFmtId="164" fontId="23" fillId="0" borderId="15" xfId="41" applyNumberFormat="1" applyFont="1" applyFill="1" applyBorder="1" applyAlignment="1">
      <alignment horizontal="left" vertical="center" wrapText="1"/>
    </xf>
    <xf numFmtId="164" fontId="23" fillId="0" borderId="34" xfId="0" applyNumberFormat="1" applyFont="1" applyBorder="1" applyAlignment="1">
      <alignment horizontal="left" vertical="center" wrapText="1"/>
    </xf>
    <xf numFmtId="164" fontId="20" fillId="0" borderId="35" xfId="0" applyNumberFormat="1" applyFont="1" applyBorder="1" applyAlignment="1">
      <alignment horizontal="left" vertical="top" wrapText="1"/>
    </xf>
    <xf numFmtId="164" fontId="20" fillId="0" borderId="19" xfId="0" applyNumberFormat="1" applyFont="1" applyFill="1" applyBorder="1" applyAlignment="1">
      <alignment horizontal="center" vertical="center"/>
    </xf>
    <xf numFmtId="164" fontId="20" fillId="0" borderId="20" xfId="0" applyNumberFormat="1" applyFont="1" applyFill="1" applyBorder="1" applyAlignment="1">
      <alignment horizontal="center" vertical="center"/>
    </xf>
    <xf numFmtId="164" fontId="20" fillId="0" borderId="24" xfId="41" applyNumberFormat="1" applyFont="1" applyFill="1" applyBorder="1" applyAlignment="1">
      <alignment horizontal="center" vertical="center"/>
    </xf>
    <xf numFmtId="164" fontId="20" fillId="0" borderId="35" xfId="0" applyNumberFormat="1" applyFont="1" applyFill="1" applyBorder="1" applyAlignment="1">
      <alignment horizontal="left" vertical="center" wrapText="1"/>
    </xf>
    <xf numFmtId="164" fontId="23" fillId="0" borderId="35" xfId="0" applyNumberFormat="1" applyFont="1" applyBorder="1" applyAlignment="1">
      <alignment horizontal="left" vertical="center" wrapText="1"/>
    </xf>
    <xf numFmtId="164" fontId="20" fillId="0" borderId="38" xfId="0" applyNumberFormat="1" applyFont="1" applyBorder="1" applyAlignment="1">
      <alignment horizontal="left" vertical="center" wrapText="1"/>
    </xf>
    <xf numFmtId="164" fontId="23" fillId="24" borderId="15" xfId="0" applyNumberFormat="1" applyFont="1" applyFill="1" applyBorder="1" applyAlignment="1">
      <alignment horizontal="left" vertical="center" wrapText="1"/>
    </xf>
    <xf numFmtId="164" fontId="23" fillId="24" borderId="29" xfId="0" applyNumberFormat="1" applyFont="1" applyFill="1" applyBorder="1" applyAlignment="1">
      <alignment horizontal="center" vertical="center"/>
    </xf>
    <xf numFmtId="164" fontId="23" fillId="0" borderId="21" xfId="41" applyNumberFormat="1" applyFont="1" applyFill="1" applyBorder="1" applyAlignment="1">
      <alignment horizontal="center" vertical="center"/>
    </xf>
    <xf numFmtId="164" fontId="23" fillId="24" borderId="30" xfId="0" applyNumberFormat="1" applyFont="1" applyFill="1" applyBorder="1" applyAlignment="1">
      <alignment horizontal="center" vertical="center"/>
    </xf>
    <xf numFmtId="164" fontId="23" fillId="24" borderId="24" xfId="41" applyNumberFormat="1" applyFont="1" applyFill="1" applyBorder="1" applyAlignment="1">
      <alignment horizontal="center" vertical="center"/>
    </xf>
    <xf numFmtId="164" fontId="23" fillId="24" borderId="21" xfId="41" applyNumberFormat="1" applyFont="1" applyFill="1" applyBorder="1" applyAlignment="1">
      <alignment horizontal="center" vertical="center"/>
    </xf>
    <xf numFmtId="164" fontId="20" fillId="0" borderId="31" xfId="0" applyNumberFormat="1" applyFont="1" applyBorder="1" applyAlignment="1">
      <alignment horizontal="center" vertical="top" wrapText="1"/>
    </xf>
    <xf numFmtId="164" fontId="20" fillId="0" borderId="32" xfId="0" applyNumberFormat="1" applyFont="1" applyBorder="1" applyAlignment="1">
      <alignment horizontal="center" vertical="top" wrapText="1"/>
    </xf>
    <xf numFmtId="0" fontId="24" fillId="0" borderId="0" xfId="0" applyFont="1"/>
    <xf numFmtId="164" fontId="23" fillId="0" borderId="24" xfId="41" applyNumberFormat="1" applyFont="1" applyBorder="1" applyAlignment="1">
      <alignment horizontal="center" vertical="center"/>
    </xf>
    <xf numFmtId="164" fontId="23" fillId="0" borderId="22" xfId="0" applyNumberFormat="1" applyFont="1" applyBorder="1" applyAlignment="1">
      <alignment horizontal="center" vertical="center"/>
    </xf>
    <xf numFmtId="164" fontId="23" fillId="0" borderId="23" xfId="0" applyNumberFormat="1" applyFont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/>
    </xf>
    <xf numFmtId="164" fontId="23" fillId="0" borderId="17" xfId="0" applyNumberFormat="1" applyFont="1" applyBorder="1" applyAlignment="1">
      <alignment horizontal="center" vertical="center"/>
    </xf>
    <xf numFmtId="164" fontId="20" fillId="0" borderId="35" xfId="0" applyNumberFormat="1" applyFont="1" applyBorder="1" applyAlignment="1">
      <alignment horizontal="center" vertical="center"/>
    </xf>
    <xf numFmtId="164" fontId="20" fillId="0" borderId="35" xfId="0" applyNumberFormat="1" applyFont="1" applyBorder="1" applyAlignment="1">
      <alignment horizontal="center" vertical="center" wrapText="1"/>
    </xf>
    <xf numFmtId="164" fontId="20" fillId="0" borderId="34" xfId="0" applyNumberFormat="1" applyFont="1" applyBorder="1" applyAlignment="1">
      <alignment horizontal="center" vertical="center" wrapText="1"/>
    </xf>
    <xf numFmtId="164" fontId="20" fillId="0" borderId="36" xfId="0" applyNumberFormat="1" applyFont="1" applyBorder="1" applyAlignment="1">
      <alignment horizontal="center" vertical="center" wrapText="1"/>
    </xf>
    <xf numFmtId="164" fontId="20" fillId="0" borderId="44" xfId="0" applyNumberFormat="1" applyFont="1" applyBorder="1" applyAlignment="1">
      <alignment horizontal="center" vertical="center" wrapText="1"/>
    </xf>
    <xf numFmtId="164" fontId="23" fillId="0" borderId="15" xfId="0" applyNumberFormat="1" applyFont="1" applyBorder="1" applyAlignment="1">
      <alignment horizontal="center" vertical="center" wrapText="1"/>
    </xf>
    <xf numFmtId="164" fontId="20" fillId="0" borderId="16" xfId="0" applyNumberFormat="1" applyFont="1" applyBorder="1" applyAlignment="1">
      <alignment horizontal="center" vertical="center" wrapText="1"/>
    </xf>
    <xf numFmtId="164" fontId="20" fillId="0" borderId="34" xfId="0" applyNumberFormat="1" applyFont="1" applyBorder="1" applyAlignment="1">
      <alignment horizontal="center" vertical="center"/>
    </xf>
    <xf numFmtId="164" fontId="20" fillId="0" borderId="36" xfId="0" applyNumberFormat="1" applyFont="1" applyBorder="1" applyAlignment="1">
      <alignment horizontal="center" vertical="center"/>
    </xf>
    <xf numFmtId="164" fontId="23" fillId="0" borderId="37" xfId="0" applyNumberFormat="1" applyFont="1" applyBorder="1" applyAlignment="1">
      <alignment horizontal="center" vertical="center" wrapText="1"/>
    </xf>
    <xf numFmtId="164" fontId="23" fillId="0" borderId="15" xfId="0" applyNumberFormat="1" applyFont="1" applyFill="1" applyBorder="1" applyAlignment="1">
      <alignment horizontal="center" vertical="center" wrapText="1"/>
    </xf>
    <xf numFmtId="164" fontId="23" fillId="0" borderId="16" xfId="0" applyNumberFormat="1" applyFont="1" applyBorder="1" applyAlignment="1">
      <alignment horizontal="center" vertical="center" wrapText="1"/>
    </xf>
    <xf numFmtId="164" fontId="25" fillId="25" borderId="17" xfId="0" applyNumberFormat="1" applyFont="1" applyFill="1" applyBorder="1" applyAlignment="1">
      <alignment horizontal="left" vertical="center" wrapText="1"/>
    </xf>
    <xf numFmtId="164" fontId="23" fillId="25" borderId="17" xfId="0" applyNumberFormat="1" applyFont="1" applyFill="1" applyBorder="1" applyAlignment="1">
      <alignment horizontal="center" vertical="center"/>
    </xf>
    <xf numFmtId="164" fontId="23" fillId="25" borderId="17" xfId="41" applyNumberFormat="1" applyFont="1" applyFill="1" applyBorder="1" applyAlignment="1">
      <alignment horizontal="center" vertical="center"/>
    </xf>
    <xf numFmtId="164" fontId="25" fillId="24" borderId="21" xfId="0" applyNumberFormat="1" applyFont="1" applyFill="1" applyBorder="1" applyAlignment="1">
      <alignment horizontal="left" vertical="center" wrapText="1"/>
    </xf>
    <xf numFmtId="164" fontId="23" fillId="24" borderId="17" xfId="0" applyNumberFormat="1" applyFont="1" applyFill="1" applyBorder="1" applyAlignment="1">
      <alignment horizontal="center" vertical="center"/>
    </xf>
    <xf numFmtId="164" fontId="23" fillId="24" borderId="17" xfId="41" applyNumberFormat="1" applyFont="1" applyFill="1" applyBorder="1" applyAlignment="1">
      <alignment horizontal="center" vertical="center"/>
    </xf>
    <xf numFmtId="164" fontId="25" fillId="0" borderId="40" xfId="0" applyNumberFormat="1" applyFont="1" applyBorder="1" applyAlignment="1">
      <alignment horizontal="left" vertical="center" wrapText="1"/>
    </xf>
    <xf numFmtId="164" fontId="23" fillId="0" borderId="15" xfId="41" applyNumberFormat="1" applyFont="1" applyBorder="1" applyAlignment="1">
      <alignment horizontal="center" vertical="center"/>
    </xf>
    <xf numFmtId="164" fontId="25" fillId="0" borderId="16" xfId="0" applyNumberFormat="1" applyFont="1" applyBorder="1" applyAlignment="1">
      <alignment horizontal="left" vertical="center" wrapText="1"/>
    </xf>
    <xf numFmtId="164" fontId="25" fillId="26" borderId="17" xfId="0" applyNumberFormat="1" applyFont="1" applyFill="1" applyBorder="1" applyAlignment="1">
      <alignment horizontal="left" vertical="center" wrapText="1"/>
    </xf>
    <xf numFmtId="164" fontId="23" fillId="0" borderId="17" xfId="41" applyNumberFormat="1" applyFont="1" applyBorder="1" applyAlignment="1">
      <alignment horizontal="center" vertical="center"/>
    </xf>
    <xf numFmtId="164" fontId="26" fillId="26" borderId="43" xfId="0" applyNumberFormat="1" applyFont="1" applyFill="1" applyBorder="1" applyAlignment="1">
      <alignment horizontal="left" vertical="center" wrapText="1"/>
    </xf>
    <xf numFmtId="164" fontId="20" fillId="0" borderId="35" xfId="41" applyNumberFormat="1" applyFont="1" applyBorder="1" applyAlignment="1">
      <alignment horizontal="center" vertical="center"/>
    </xf>
    <xf numFmtId="164" fontId="26" fillId="0" borderId="43" xfId="0" applyNumberFormat="1" applyFont="1" applyBorder="1" applyAlignment="1">
      <alignment horizontal="left" vertical="center" wrapText="1"/>
    </xf>
    <xf numFmtId="164" fontId="26" fillId="26" borderId="34" xfId="0" applyNumberFormat="1" applyFont="1" applyFill="1" applyBorder="1" applyAlignment="1">
      <alignment horizontal="left" vertical="center" wrapText="1"/>
    </xf>
    <xf numFmtId="164" fontId="20" fillId="0" borderId="16" xfId="41" applyNumberFormat="1" applyFont="1" applyBorder="1" applyAlignment="1">
      <alignment horizontal="center" vertical="center"/>
    </xf>
    <xf numFmtId="164" fontId="26" fillId="26" borderId="16" xfId="0" applyNumberFormat="1" applyFont="1" applyFill="1" applyBorder="1" applyAlignment="1">
      <alignment horizontal="left" vertical="center" wrapText="1"/>
    </xf>
    <xf numFmtId="164" fontId="20" fillId="0" borderId="36" xfId="41" applyNumberFormat="1" applyFont="1" applyBorder="1" applyAlignment="1">
      <alignment horizontal="center" vertical="center"/>
    </xf>
    <xf numFmtId="164" fontId="25" fillId="26" borderId="15" xfId="0" applyNumberFormat="1" applyFont="1" applyFill="1" applyBorder="1" applyAlignment="1">
      <alignment horizontal="left" vertical="center" wrapText="1"/>
    </xf>
    <xf numFmtId="164" fontId="20" fillId="0" borderId="17" xfId="41" applyNumberFormat="1" applyFont="1" applyBorder="1" applyAlignment="1">
      <alignment horizontal="center" vertical="center"/>
    </xf>
    <xf numFmtId="164" fontId="25" fillId="26" borderId="43" xfId="0" applyNumberFormat="1" applyFont="1" applyFill="1" applyBorder="1" applyAlignment="1">
      <alignment horizontal="left" vertical="center" wrapText="1"/>
    </xf>
    <xf numFmtId="164" fontId="23" fillId="24" borderId="37" xfId="0" applyNumberFormat="1" applyFont="1" applyFill="1" applyBorder="1" applyAlignment="1">
      <alignment horizontal="center" vertical="center"/>
    </xf>
    <xf numFmtId="164" fontId="23" fillId="24" borderId="37" xfId="41" applyNumberFormat="1" applyFont="1" applyFill="1" applyBorder="1" applyAlignment="1">
      <alignment horizontal="center" vertical="center"/>
    </xf>
    <xf numFmtId="164" fontId="25" fillId="26" borderId="16" xfId="0" applyNumberFormat="1" applyFont="1" applyFill="1" applyBorder="1" applyAlignment="1">
      <alignment horizontal="left" vertical="center" wrapText="1"/>
    </xf>
    <xf numFmtId="164" fontId="25" fillId="26" borderId="21" xfId="0" applyNumberFormat="1" applyFont="1" applyFill="1" applyBorder="1" applyAlignment="1">
      <alignment horizontal="left" vertical="center" wrapText="1"/>
    </xf>
    <xf numFmtId="164" fontId="26" fillId="0" borderId="21" xfId="0" applyNumberFormat="1" applyFont="1" applyBorder="1" applyAlignment="1">
      <alignment vertical="center" wrapText="1"/>
    </xf>
    <xf numFmtId="164" fontId="20" fillId="0" borderId="37" xfId="41" applyNumberFormat="1" applyFont="1" applyBorder="1" applyAlignment="1">
      <alignment horizontal="center" vertical="center"/>
    </xf>
    <xf numFmtId="164" fontId="25" fillId="26" borderId="37" xfId="0" applyNumberFormat="1" applyFont="1" applyFill="1" applyBorder="1" applyAlignment="1">
      <alignment horizontal="left" vertical="center" wrapText="1"/>
    </xf>
    <xf numFmtId="164" fontId="23" fillId="0" borderId="37" xfId="41" applyNumberFormat="1" applyFont="1" applyBorder="1" applyAlignment="1">
      <alignment horizontal="center" vertical="center"/>
    </xf>
    <xf numFmtId="164" fontId="25" fillId="0" borderId="15" xfId="0" applyNumberFormat="1" applyFont="1" applyBorder="1" applyAlignment="1">
      <alignment horizontal="left" vertical="center" wrapText="1"/>
    </xf>
    <xf numFmtId="164" fontId="23" fillId="0" borderId="33" xfId="41" applyNumberFormat="1" applyFont="1" applyBorder="1" applyAlignment="1">
      <alignment horizontal="center" vertical="center"/>
    </xf>
    <xf numFmtId="164" fontId="25" fillId="24" borderId="16" xfId="0" applyNumberFormat="1" applyFont="1" applyFill="1" applyBorder="1" applyAlignment="1">
      <alignment horizontal="left" vertical="center" wrapText="1"/>
    </xf>
    <xf numFmtId="164" fontId="23" fillId="24" borderId="15" xfId="0" applyNumberFormat="1" applyFont="1" applyFill="1" applyBorder="1" applyAlignment="1">
      <alignment vertical="center" wrapText="1"/>
    </xf>
    <xf numFmtId="164" fontId="25" fillId="0" borderId="33" xfId="0" applyNumberFormat="1" applyFont="1" applyBorder="1" applyAlignment="1">
      <alignment horizontal="left" vertical="center" wrapText="1"/>
    </xf>
    <xf numFmtId="164" fontId="23" fillId="0" borderId="36" xfId="0" applyNumberFormat="1" applyFont="1" applyBorder="1" applyAlignment="1">
      <alignment horizontal="center" vertical="center"/>
    </xf>
    <xf numFmtId="164" fontId="23" fillId="0" borderId="33" xfId="41" applyNumberFormat="1" applyFont="1" applyFill="1" applyBorder="1" applyAlignment="1">
      <alignment horizontal="center" vertical="center"/>
    </xf>
    <xf numFmtId="164" fontId="26" fillId="0" borderId="34" xfId="0" applyNumberFormat="1" applyFont="1" applyBorder="1" applyAlignment="1">
      <alignment horizontal="left" vertical="center" wrapText="1"/>
    </xf>
    <xf numFmtId="164" fontId="20" fillId="0" borderId="33" xfId="41" applyNumberFormat="1" applyFont="1" applyFill="1" applyBorder="1" applyAlignment="1">
      <alignment horizontal="center" vertical="center"/>
    </xf>
    <xf numFmtId="164" fontId="26" fillId="0" borderId="35" xfId="0" applyNumberFormat="1" applyFont="1" applyBorder="1" applyAlignment="1">
      <alignment horizontal="left" vertical="center" wrapText="1"/>
    </xf>
    <xf numFmtId="164" fontId="20" fillId="0" borderId="34" xfId="41" applyNumberFormat="1" applyFont="1" applyFill="1" applyBorder="1" applyAlignment="1">
      <alignment horizontal="center" vertical="center"/>
    </xf>
    <xf numFmtId="164" fontId="20" fillId="0" borderId="43" xfId="0" applyNumberFormat="1" applyFont="1" applyBorder="1" applyAlignment="1">
      <alignment horizontal="center" vertical="center" wrapText="1"/>
    </xf>
    <xf numFmtId="164" fontId="20" fillId="0" borderId="35" xfId="41" applyNumberFormat="1" applyFont="1" applyFill="1" applyBorder="1" applyAlignment="1">
      <alignment horizontal="center" vertical="center"/>
    </xf>
    <xf numFmtId="164" fontId="20" fillId="0" borderId="43" xfId="0" applyNumberFormat="1" applyFont="1" applyBorder="1" applyAlignment="1">
      <alignment horizontal="left" vertical="center" wrapText="1"/>
    </xf>
    <xf numFmtId="164" fontId="20" fillId="0" borderId="43" xfId="0" applyNumberFormat="1" applyFont="1" applyFill="1" applyBorder="1" applyAlignment="1">
      <alignment horizontal="center" vertical="center"/>
    </xf>
    <xf numFmtId="164" fontId="20" fillId="0" borderId="43" xfId="0" applyNumberFormat="1" applyFont="1" applyBorder="1" applyAlignment="1">
      <alignment vertical="center" wrapText="1"/>
    </xf>
    <xf numFmtId="164" fontId="27" fillId="0" borderId="43" xfId="0" applyNumberFormat="1" applyFont="1" applyFill="1" applyBorder="1" applyAlignment="1">
      <alignment horizontal="center" vertical="center"/>
    </xf>
    <xf numFmtId="164" fontId="20" fillId="0" borderId="36" xfId="0" applyNumberFormat="1" applyFont="1" applyFill="1" applyBorder="1" applyAlignment="1">
      <alignment horizontal="left" vertical="center" wrapText="1"/>
    </xf>
    <xf numFmtId="164" fontId="23" fillId="24" borderId="21" xfId="0" applyNumberFormat="1" applyFont="1" applyFill="1" applyBorder="1" applyAlignment="1">
      <alignment horizontal="left" vertical="center" wrapText="1"/>
    </xf>
    <xf numFmtId="164" fontId="23" fillId="24" borderId="21" xfId="0" applyNumberFormat="1" applyFont="1" applyFill="1" applyBorder="1" applyAlignment="1">
      <alignment horizontal="center" vertical="center"/>
    </xf>
    <xf numFmtId="164" fontId="23" fillId="24" borderId="15" xfId="41" applyNumberFormat="1" applyFont="1" applyFill="1" applyBorder="1" applyAlignment="1">
      <alignment horizontal="center" vertical="center"/>
    </xf>
    <xf numFmtId="164" fontId="23" fillId="0" borderId="27" xfId="41" applyNumberFormat="1" applyFont="1" applyBorder="1" applyAlignment="1">
      <alignment horizontal="center" vertical="center"/>
    </xf>
    <xf numFmtId="164" fontId="23" fillId="0" borderId="24" xfId="41" applyNumberFormat="1" applyFont="1" applyBorder="1" applyAlignment="1">
      <alignment horizontal="center" vertical="center"/>
    </xf>
    <xf numFmtId="164" fontId="23" fillId="0" borderId="39" xfId="41" applyNumberFormat="1" applyFont="1" applyBorder="1" applyAlignment="1">
      <alignment horizontal="center" vertical="center"/>
    </xf>
    <xf numFmtId="164" fontId="23" fillId="0" borderId="40" xfId="41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center"/>
    </xf>
    <xf numFmtId="164" fontId="23" fillId="0" borderId="41" xfId="0" applyNumberFormat="1" applyFont="1" applyFill="1" applyBorder="1" applyAlignment="1">
      <alignment horizontal="center" vertical="center" wrapText="1"/>
    </xf>
    <xf numFmtId="164" fontId="23" fillId="0" borderId="42" xfId="0" applyNumberFormat="1" applyFont="1" applyFill="1" applyBorder="1" applyAlignment="1">
      <alignment horizontal="center" vertical="center" wrapText="1"/>
    </xf>
    <xf numFmtId="164" fontId="23" fillId="0" borderId="25" xfId="0" applyNumberFormat="1" applyFont="1" applyBorder="1" applyAlignment="1">
      <alignment horizontal="center" vertical="center"/>
    </xf>
    <xf numFmtId="164" fontId="23" fillId="0" borderId="22" xfId="0" applyNumberFormat="1" applyFont="1" applyBorder="1" applyAlignment="1">
      <alignment horizontal="center" vertical="center"/>
    </xf>
    <xf numFmtId="164" fontId="23" fillId="0" borderId="26" xfId="0" applyNumberFormat="1" applyFont="1" applyBorder="1" applyAlignment="1">
      <alignment horizontal="center" vertical="center"/>
    </xf>
    <xf numFmtId="164" fontId="23" fillId="0" borderId="23" xfId="0" applyNumberFormat="1" applyFont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Исполнение облбюджета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Процентный" xfId="41" builtinId="5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B42" sqref="B42"/>
    </sheetView>
  </sheetViews>
  <sheetFormatPr defaultRowHeight="12.75"/>
  <cols>
    <col min="1" max="1" width="33.5703125" style="5" customWidth="1"/>
    <col min="2" max="2" width="14.42578125" style="11" customWidth="1"/>
    <col min="3" max="3" width="13.7109375" style="11" customWidth="1"/>
    <col min="4" max="4" width="6.85546875" style="11" customWidth="1"/>
    <col min="5" max="5" width="29.5703125" customWidth="1"/>
    <col min="6" max="6" width="14" customWidth="1"/>
    <col min="7" max="7" width="14.85546875" customWidth="1"/>
  </cols>
  <sheetData>
    <row r="1" spans="1:10" ht="15.75">
      <c r="A1" s="132" t="s">
        <v>0</v>
      </c>
      <c r="B1" s="132"/>
      <c r="C1" s="132"/>
      <c r="D1" s="132"/>
      <c r="E1" s="132"/>
      <c r="F1" s="132"/>
      <c r="G1" s="132"/>
    </row>
    <row r="2" spans="1:10" ht="15.75">
      <c r="A2" s="132" t="s">
        <v>77</v>
      </c>
      <c r="B2" s="132"/>
      <c r="C2" s="132"/>
      <c r="D2" s="132"/>
      <c r="E2" s="132"/>
      <c r="F2" s="132"/>
      <c r="G2" s="132"/>
    </row>
    <row r="3" spans="1:10" ht="13.5" thickBot="1">
      <c r="A3" s="1"/>
      <c r="B3" s="2"/>
      <c r="C3" s="2"/>
      <c r="D3" s="2"/>
      <c r="E3" s="3"/>
      <c r="F3" s="2"/>
      <c r="G3" s="2"/>
    </row>
    <row r="4" spans="1:10" ht="45.75" thickBot="1">
      <c r="A4" s="4" t="s">
        <v>33</v>
      </c>
      <c r="B4" s="58" t="s">
        <v>61</v>
      </c>
      <c r="C4" s="58" t="s">
        <v>72</v>
      </c>
      <c r="D4" s="59" t="s">
        <v>53</v>
      </c>
      <c r="E4" s="4" t="s">
        <v>54</v>
      </c>
      <c r="F4" s="6" t="s">
        <v>61</v>
      </c>
      <c r="G4" s="10" t="s">
        <v>72</v>
      </c>
      <c r="H4" s="9" t="s">
        <v>53</v>
      </c>
      <c r="I4" s="7" t="s">
        <v>60</v>
      </c>
    </row>
    <row r="5" spans="1:10" ht="29.25" customHeight="1" thickBot="1">
      <c r="A5" s="78" t="s">
        <v>49</v>
      </c>
      <c r="B5" s="79">
        <f>B6+B19</f>
        <v>56363130</v>
      </c>
      <c r="C5" s="79">
        <f>C6+C19</f>
        <v>59071831.499999993</v>
      </c>
      <c r="D5" s="80">
        <f t="shared" ref="D5:D26" si="0">C5/B5*100</f>
        <v>104.80580390052859</v>
      </c>
      <c r="E5" s="12" t="s">
        <v>1</v>
      </c>
      <c r="F5" s="13">
        <v>50284645</v>
      </c>
      <c r="G5" s="14">
        <v>49382088.689999998</v>
      </c>
      <c r="H5" s="15">
        <f>G5/F5*100</f>
        <v>98.205105534701502</v>
      </c>
      <c r="I5" s="16">
        <f>G5/G27*100</f>
        <v>28.721140665231133</v>
      </c>
    </row>
    <row r="6" spans="1:10" ht="45" customHeight="1" thickBot="1">
      <c r="A6" s="81" t="s">
        <v>48</v>
      </c>
      <c r="B6" s="82">
        <f>B7+B9+B14+B18+B8</f>
        <v>44111800</v>
      </c>
      <c r="C6" s="82">
        <f>C7+C9+C14+C18+C8</f>
        <v>46259013.479999989</v>
      </c>
      <c r="D6" s="83">
        <f t="shared" si="0"/>
        <v>104.86766234884995</v>
      </c>
      <c r="E6" s="17" t="s">
        <v>2</v>
      </c>
      <c r="F6" s="18">
        <v>32513985</v>
      </c>
      <c r="G6" s="19">
        <v>32453059.370000001</v>
      </c>
      <c r="H6" s="20">
        <f t="shared" ref="H6:H35" si="1">G6/F6*100</f>
        <v>99.812617155356392</v>
      </c>
      <c r="I6" s="21">
        <f>G6/G27*100</f>
        <v>18.875039673476138</v>
      </c>
      <c r="J6" s="60"/>
    </row>
    <row r="7" spans="1:10" ht="27.75" customHeight="1" thickBot="1">
      <c r="A7" s="84" t="s">
        <v>3</v>
      </c>
      <c r="B7" s="64">
        <v>15370000</v>
      </c>
      <c r="C7" s="64">
        <v>16732886.529999999</v>
      </c>
      <c r="D7" s="85">
        <f t="shared" si="0"/>
        <v>108.86718627195835</v>
      </c>
      <c r="E7" s="133" t="s">
        <v>30</v>
      </c>
      <c r="F7" s="135">
        <v>226500</v>
      </c>
      <c r="G7" s="137">
        <v>226500</v>
      </c>
      <c r="H7" s="128">
        <f t="shared" si="1"/>
        <v>100</v>
      </c>
      <c r="I7" s="130">
        <f>G7/G27*100</f>
        <v>0.13173477536587472</v>
      </c>
      <c r="J7" s="60"/>
    </row>
    <row r="8" spans="1:10" ht="18" customHeight="1" thickBot="1">
      <c r="A8" s="86" t="s">
        <v>66</v>
      </c>
      <c r="B8" s="65">
        <v>6963000</v>
      </c>
      <c r="C8" s="65">
        <v>7097760.5099999998</v>
      </c>
      <c r="D8" s="85">
        <f t="shared" si="0"/>
        <v>101.93538000861697</v>
      </c>
      <c r="E8" s="134"/>
      <c r="F8" s="136"/>
      <c r="G8" s="138"/>
      <c r="H8" s="129"/>
      <c r="I8" s="131"/>
      <c r="J8" s="60"/>
    </row>
    <row r="9" spans="1:10" ht="46.5" customHeight="1" thickBot="1">
      <c r="A9" s="87" t="s">
        <v>40</v>
      </c>
      <c r="B9" s="65">
        <f>B10+B11+B12+B13</f>
        <v>15547700</v>
      </c>
      <c r="C9" s="65">
        <f>C10+C11+C12+C13</f>
        <v>16046635.819999998</v>
      </c>
      <c r="D9" s="88">
        <f t="shared" si="0"/>
        <v>103.20906513503604</v>
      </c>
      <c r="E9" s="12" t="s">
        <v>4</v>
      </c>
      <c r="F9" s="13">
        <v>1326400</v>
      </c>
      <c r="G9" s="14">
        <v>1323208.6299999999</v>
      </c>
      <c r="H9" s="15">
        <f t="shared" si="1"/>
        <v>99.759396109770805</v>
      </c>
      <c r="I9" s="16">
        <f>G9/G27*100</f>
        <v>0.76959201604961058</v>
      </c>
      <c r="J9" s="60"/>
    </row>
    <row r="10" spans="1:10" ht="45.75" customHeight="1" thickBot="1">
      <c r="A10" s="89" t="s">
        <v>34</v>
      </c>
      <c r="B10" s="66">
        <v>14160000</v>
      </c>
      <c r="C10" s="66">
        <v>14423907.93</v>
      </c>
      <c r="D10" s="90">
        <f t="shared" si="0"/>
        <v>101.8637565677966</v>
      </c>
      <c r="E10" s="22" t="s">
        <v>75</v>
      </c>
      <c r="F10" s="23">
        <v>1315400</v>
      </c>
      <c r="G10" s="24">
        <v>1312208.6299999999</v>
      </c>
      <c r="H10" s="25">
        <f t="shared" si="1"/>
        <v>99.757384065683425</v>
      </c>
      <c r="I10" s="21">
        <f>G10/G27*100</f>
        <v>0.76319430068967853</v>
      </c>
      <c r="J10" s="60"/>
    </row>
    <row r="11" spans="1:10" ht="40.5" customHeight="1" thickBot="1">
      <c r="A11" s="91" t="s">
        <v>5</v>
      </c>
      <c r="B11" s="67">
        <v>636300</v>
      </c>
      <c r="C11" s="67">
        <v>637126.6</v>
      </c>
      <c r="D11" s="90">
        <f t="shared" si="0"/>
        <v>100.12990727644193</v>
      </c>
      <c r="E11" s="26" t="s">
        <v>76</v>
      </c>
      <c r="F11" s="18">
        <v>11000</v>
      </c>
      <c r="G11" s="19">
        <v>11000</v>
      </c>
      <c r="H11" s="27">
        <f t="shared" si="1"/>
        <v>100</v>
      </c>
      <c r="I11" s="21">
        <f>G11/G27*100</f>
        <v>6.397715359932105E-3</v>
      </c>
      <c r="J11" s="60"/>
    </row>
    <row r="12" spans="1:10" ht="22.5" customHeight="1" thickBot="1">
      <c r="A12" s="92" t="s">
        <v>6</v>
      </c>
      <c r="B12" s="68">
        <v>9900</v>
      </c>
      <c r="C12" s="68">
        <v>9905.7900000000009</v>
      </c>
      <c r="D12" s="93">
        <f t="shared" si="0"/>
        <v>100.05848484848485</v>
      </c>
      <c r="E12" s="28" t="s">
        <v>32</v>
      </c>
      <c r="F12" s="62">
        <v>39180236.229999997</v>
      </c>
      <c r="G12" s="63">
        <v>37435452.32</v>
      </c>
      <c r="H12" s="61">
        <f t="shared" si="1"/>
        <v>95.546775420756575</v>
      </c>
      <c r="I12" s="16">
        <f>G12/G27*100</f>
        <v>21.772851664879088</v>
      </c>
      <c r="J12" s="60"/>
    </row>
    <row r="13" spans="1:10" ht="29.25" customHeight="1" thickBot="1">
      <c r="A13" s="94" t="s">
        <v>58</v>
      </c>
      <c r="B13" s="69">
        <v>741500</v>
      </c>
      <c r="C13" s="70">
        <v>975695.5</v>
      </c>
      <c r="D13" s="95">
        <f t="shared" si="0"/>
        <v>131.58401888064733</v>
      </c>
      <c r="E13" s="29" t="s">
        <v>59</v>
      </c>
      <c r="F13" s="18">
        <v>63900</v>
      </c>
      <c r="G13" s="19">
        <v>63802.53</v>
      </c>
      <c r="H13" s="30">
        <f t="shared" si="1"/>
        <v>99.847464788732381</v>
      </c>
      <c r="I13" s="21">
        <f>G13/G27*100</f>
        <v>3.7108220562138992E-2</v>
      </c>
      <c r="J13" s="60"/>
    </row>
    <row r="14" spans="1:10" ht="34.5" customHeight="1" thickBot="1">
      <c r="A14" s="96" t="s">
        <v>41</v>
      </c>
      <c r="B14" s="71">
        <f>B15+B16+B17</f>
        <v>5731100</v>
      </c>
      <c r="C14" s="71">
        <f>C15+C16+C17</f>
        <v>5876593.25</v>
      </c>
      <c r="D14" s="85">
        <f t="shared" si="0"/>
        <v>102.5386618624697</v>
      </c>
      <c r="E14" s="31" t="s">
        <v>7</v>
      </c>
      <c r="F14" s="18">
        <v>192000</v>
      </c>
      <c r="G14" s="19">
        <v>0</v>
      </c>
      <c r="H14" s="30">
        <f t="shared" si="1"/>
        <v>0</v>
      </c>
      <c r="I14" s="21">
        <f>G14/G27*100</f>
        <v>0</v>
      </c>
      <c r="J14" s="60"/>
    </row>
    <row r="15" spans="1:10" ht="24" customHeight="1" thickBot="1">
      <c r="A15" s="92" t="s">
        <v>73</v>
      </c>
      <c r="B15" s="72">
        <v>1130000</v>
      </c>
      <c r="C15" s="72">
        <v>1231349.32</v>
      </c>
      <c r="D15" s="97">
        <f t="shared" si="0"/>
        <v>108.96896637168143</v>
      </c>
      <c r="E15" s="31" t="s">
        <v>8</v>
      </c>
      <c r="F15" s="18">
        <v>344700</v>
      </c>
      <c r="G15" s="19">
        <v>344670</v>
      </c>
      <c r="H15" s="30">
        <f t="shared" si="1"/>
        <v>99.991296779808522</v>
      </c>
      <c r="I15" s="21">
        <f>G15/G27*100</f>
        <v>0.20046368664616351</v>
      </c>
      <c r="J15" s="60"/>
    </row>
    <row r="16" spans="1:10" ht="26.25" customHeight="1" thickBot="1">
      <c r="A16" s="92" t="s">
        <v>74</v>
      </c>
      <c r="B16" s="66">
        <v>3647900</v>
      </c>
      <c r="C16" s="66">
        <v>3648692.33</v>
      </c>
      <c r="D16" s="90">
        <f t="shared" si="0"/>
        <v>100.02172016776775</v>
      </c>
      <c r="E16" s="32" t="s">
        <v>35</v>
      </c>
      <c r="F16" s="18">
        <v>37999636.229999997</v>
      </c>
      <c r="G16" s="19">
        <v>36446979.789999999</v>
      </c>
      <c r="H16" s="30">
        <f t="shared" si="1"/>
        <v>95.914022885371182</v>
      </c>
      <c r="I16" s="21">
        <f>G16/G27*100</f>
        <v>21.197945675056182</v>
      </c>
      <c r="J16" s="60"/>
    </row>
    <row r="17" spans="1:12" ht="24.75" customHeight="1" thickBot="1">
      <c r="A17" s="89" t="s">
        <v>56</v>
      </c>
      <c r="B17" s="73">
        <v>953200</v>
      </c>
      <c r="C17" s="73">
        <v>996551.6</v>
      </c>
      <c r="D17" s="90">
        <f t="shared" si="0"/>
        <v>104.54800671422578</v>
      </c>
      <c r="E17" s="33" t="s">
        <v>62</v>
      </c>
      <c r="F17" s="18">
        <v>580000</v>
      </c>
      <c r="G17" s="19">
        <v>580000</v>
      </c>
      <c r="H17" s="30">
        <f t="shared" si="1"/>
        <v>100</v>
      </c>
      <c r="I17" s="21">
        <f>G17/G27*100</f>
        <v>0.3373340826146019</v>
      </c>
      <c r="J17" s="60"/>
      <c r="L17" t="s">
        <v>65</v>
      </c>
    </row>
    <row r="18" spans="1:12" ht="30" customHeight="1" thickBot="1">
      <c r="A18" s="98" t="s">
        <v>11</v>
      </c>
      <c r="B18" s="74">
        <v>500000</v>
      </c>
      <c r="C18" s="74">
        <v>505137.37</v>
      </c>
      <c r="D18" s="95">
        <f t="shared" si="0"/>
        <v>101.02747400000001</v>
      </c>
      <c r="E18" s="34" t="s">
        <v>31</v>
      </c>
      <c r="F18" s="13">
        <v>8794077</v>
      </c>
      <c r="G18" s="14">
        <v>8483958.2400000002</v>
      </c>
      <c r="H18" s="61">
        <f t="shared" si="1"/>
        <v>96.473549640286308</v>
      </c>
      <c r="I18" s="16">
        <f>G18/G27*100</f>
        <v>4.9343590859155047</v>
      </c>
      <c r="J18" s="60"/>
    </row>
    <row r="19" spans="1:12" ht="33" customHeight="1" thickBot="1">
      <c r="A19" s="81" t="s">
        <v>47</v>
      </c>
      <c r="B19" s="99">
        <f>B20+B21+B23+B24+B25+B26</f>
        <v>12251330</v>
      </c>
      <c r="C19" s="99">
        <f>C20+C21+C23+C24+C25+C26</f>
        <v>12812818.020000001</v>
      </c>
      <c r="D19" s="100">
        <f t="shared" si="0"/>
        <v>104.58307808213476</v>
      </c>
      <c r="E19" s="12" t="s">
        <v>9</v>
      </c>
      <c r="F19" s="13">
        <v>0</v>
      </c>
      <c r="G19" s="14">
        <v>0</v>
      </c>
      <c r="H19" s="61" t="e">
        <f t="shared" si="1"/>
        <v>#DIV/0!</v>
      </c>
      <c r="I19" s="16">
        <f>G19/G27*100</f>
        <v>0</v>
      </c>
      <c r="J19" s="60"/>
    </row>
    <row r="20" spans="1:12" ht="45.75" customHeight="1" thickBot="1">
      <c r="A20" s="101" t="s">
        <v>13</v>
      </c>
      <c r="B20" s="64">
        <v>3128500</v>
      </c>
      <c r="C20" s="64">
        <v>3238174.86</v>
      </c>
      <c r="D20" s="85">
        <f t="shared" si="0"/>
        <v>103.50566917052902</v>
      </c>
      <c r="E20" s="35" t="s">
        <v>10</v>
      </c>
      <c r="F20" s="13">
        <f>F21+F22+F23</f>
        <v>74871491</v>
      </c>
      <c r="G20" s="13">
        <f>G21+G22+G23</f>
        <v>74219800.370000005</v>
      </c>
      <c r="H20" s="61">
        <f t="shared" si="1"/>
        <v>99.129587749227539</v>
      </c>
      <c r="I20" s="16">
        <f>G20/G27*100</f>
        <v>43.167014258022142</v>
      </c>
      <c r="J20" s="60"/>
    </row>
    <row r="21" spans="1:12" ht="35.25" customHeight="1" thickBot="1">
      <c r="A21" s="102" t="s">
        <v>14</v>
      </c>
      <c r="B21" s="64">
        <f>B22</f>
        <v>5900</v>
      </c>
      <c r="C21" s="64">
        <f>C22</f>
        <v>5945.08</v>
      </c>
      <c r="D21" s="85">
        <f t="shared" si="0"/>
        <v>100.76406779661016</v>
      </c>
      <c r="E21" s="36" t="s">
        <v>12</v>
      </c>
      <c r="F21" s="18">
        <v>47567089.909999996</v>
      </c>
      <c r="G21" s="19">
        <v>47409811.810000002</v>
      </c>
      <c r="H21" s="30">
        <f t="shared" si="1"/>
        <v>99.669355219548692</v>
      </c>
      <c r="I21" s="21">
        <f>G21/G27*100</f>
        <v>27.574043748029776</v>
      </c>
      <c r="J21" s="60"/>
    </row>
    <row r="22" spans="1:12" ht="28.5" customHeight="1" thickBot="1">
      <c r="A22" s="103" t="s">
        <v>37</v>
      </c>
      <c r="B22" s="73">
        <v>5900</v>
      </c>
      <c r="C22" s="73">
        <v>5945.08</v>
      </c>
      <c r="D22" s="104">
        <f t="shared" si="0"/>
        <v>100.76406779661016</v>
      </c>
      <c r="E22" s="36" t="s">
        <v>44</v>
      </c>
      <c r="F22" s="18">
        <v>19185461</v>
      </c>
      <c r="G22" s="19">
        <v>18876562.73</v>
      </c>
      <c r="H22" s="30">
        <f t="shared" si="1"/>
        <v>98.38993563928436</v>
      </c>
      <c r="I22" s="21">
        <f>G22/G27*100</f>
        <v>10.978806847312992</v>
      </c>
      <c r="J22" s="60"/>
    </row>
    <row r="23" spans="1:12" ht="33" customHeight="1" thickBot="1">
      <c r="A23" s="105" t="s">
        <v>16</v>
      </c>
      <c r="B23" s="71">
        <v>6883500</v>
      </c>
      <c r="C23" s="71">
        <v>6943732.8200000003</v>
      </c>
      <c r="D23" s="106">
        <f t="shared" si="0"/>
        <v>100.87503188784777</v>
      </c>
      <c r="E23" s="17" t="s">
        <v>15</v>
      </c>
      <c r="F23" s="18">
        <v>8118940.0899999999</v>
      </c>
      <c r="G23" s="19">
        <v>7933425.8300000001</v>
      </c>
      <c r="H23" s="30">
        <f t="shared" si="1"/>
        <v>97.715043368425697</v>
      </c>
      <c r="I23" s="21">
        <f>G23/G27*100</f>
        <v>4.6141636626793732</v>
      </c>
      <c r="J23" s="60"/>
    </row>
    <row r="24" spans="1:12" ht="36.75" customHeight="1" thickBot="1">
      <c r="A24" s="96" t="s">
        <v>18</v>
      </c>
      <c r="B24" s="75">
        <v>154900</v>
      </c>
      <c r="C24" s="75">
        <v>409087.3</v>
      </c>
      <c r="D24" s="106">
        <f t="shared" si="0"/>
        <v>264.09767591994836</v>
      </c>
      <c r="E24" s="37" t="s">
        <v>71</v>
      </c>
      <c r="F24" s="13">
        <v>183600</v>
      </c>
      <c r="G24" s="14">
        <v>183581</v>
      </c>
      <c r="H24" s="61">
        <f t="shared" si="1"/>
        <v>99.989651416122001</v>
      </c>
      <c r="I24" s="16">
        <f>G24/G27*100</f>
        <v>0.10677263486288144</v>
      </c>
      <c r="J24" s="60"/>
    </row>
    <row r="25" spans="1:12" ht="34.5" customHeight="1" thickBot="1">
      <c r="A25" s="101" t="s">
        <v>21</v>
      </c>
      <c r="B25" s="76">
        <v>1285100</v>
      </c>
      <c r="C25" s="76">
        <v>1422448.99</v>
      </c>
      <c r="D25" s="106">
        <f t="shared" si="0"/>
        <v>110.68780561823984</v>
      </c>
      <c r="E25" s="37" t="s">
        <v>45</v>
      </c>
      <c r="F25" s="13">
        <v>681800</v>
      </c>
      <c r="G25" s="14">
        <v>681787.74</v>
      </c>
      <c r="H25" s="61">
        <f t="shared" si="1"/>
        <v>99.99820181871516</v>
      </c>
      <c r="I25" s="16">
        <f>G25/G27*100</f>
        <v>0.39653489967376332</v>
      </c>
      <c r="J25" s="60"/>
    </row>
    <row r="26" spans="1:12" ht="53.25" thickBot="1">
      <c r="A26" s="107" t="s">
        <v>57</v>
      </c>
      <c r="B26" s="77">
        <v>793430</v>
      </c>
      <c r="C26" s="77">
        <v>793428.97</v>
      </c>
      <c r="D26" s="108">
        <f t="shared" si="0"/>
        <v>99.99987018388515</v>
      </c>
      <c r="E26" s="38" t="s">
        <v>63</v>
      </c>
      <c r="F26" s="13">
        <v>0</v>
      </c>
      <c r="G26" s="14">
        <v>0</v>
      </c>
      <c r="H26" s="61">
        <v>0</v>
      </c>
      <c r="I26" s="16">
        <f>G26/G27*100</f>
        <v>0</v>
      </c>
      <c r="J26" s="60"/>
    </row>
    <row r="27" spans="1:12" ht="13.5" thickBot="1">
      <c r="A27" s="109" t="s">
        <v>22</v>
      </c>
      <c r="B27" s="82">
        <f>B5</f>
        <v>56363130</v>
      </c>
      <c r="C27" s="82">
        <f>C5</f>
        <v>59071831.499999993</v>
      </c>
      <c r="D27" s="83">
        <f t="shared" ref="D27:D39" si="2">C27/B27*100</f>
        <v>104.80580390052859</v>
      </c>
      <c r="E27" s="39" t="s">
        <v>17</v>
      </c>
      <c r="F27" s="40">
        <v>175548749.22999999</v>
      </c>
      <c r="G27" s="41">
        <v>171936376.99000001</v>
      </c>
      <c r="H27" s="42">
        <f t="shared" si="1"/>
        <v>97.942239830335026</v>
      </c>
      <c r="I27" s="16">
        <f>G27/G27*100</f>
        <v>100</v>
      </c>
      <c r="J27" s="60"/>
    </row>
    <row r="28" spans="1:12" ht="21.75" thickBot="1">
      <c r="A28" s="110" t="s">
        <v>51</v>
      </c>
      <c r="B28" s="82">
        <f>B29+B35+B37+B38+B36</f>
        <v>119014954</v>
      </c>
      <c r="C28" s="82">
        <f>C29+C35+C37+C38+C36</f>
        <v>118111388.98</v>
      </c>
      <c r="D28" s="83">
        <f t="shared" si="2"/>
        <v>99.240797068240695</v>
      </c>
      <c r="E28" s="43" t="s">
        <v>19</v>
      </c>
      <c r="F28" s="40">
        <v>-170665.23</v>
      </c>
      <c r="G28" s="41">
        <v>5246843.49</v>
      </c>
      <c r="H28" s="42">
        <f t="shared" si="1"/>
        <v>-3074.3482371892624</v>
      </c>
      <c r="I28" s="16"/>
      <c r="J28" s="60"/>
    </row>
    <row r="29" spans="1:12" ht="32.25" thickBot="1">
      <c r="A29" s="111" t="s">
        <v>50</v>
      </c>
      <c r="B29" s="112">
        <f>B30+B32+B33+B34</f>
        <v>118714954</v>
      </c>
      <c r="C29" s="112">
        <f>C30+C32+C33+C34</f>
        <v>117811388.98</v>
      </c>
      <c r="D29" s="113">
        <f t="shared" si="2"/>
        <v>99.238878515675452</v>
      </c>
      <c r="E29" s="28" t="s">
        <v>20</v>
      </c>
      <c r="F29" s="40">
        <v>170665.23</v>
      </c>
      <c r="G29" s="40">
        <v>-5246843.49</v>
      </c>
      <c r="H29" s="42">
        <f t="shared" si="1"/>
        <v>-3074.3482371892624</v>
      </c>
      <c r="I29" s="16"/>
      <c r="J29" s="60"/>
    </row>
    <row r="30" spans="1:12" ht="21.75" thickBot="1">
      <c r="A30" s="114" t="s">
        <v>23</v>
      </c>
      <c r="B30" s="73">
        <v>28273600</v>
      </c>
      <c r="C30" s="73">
        <v>28273600</v>
      </c>
      <c r="D30" s="115">
        <f t="shared" si="2"/>
        <v>100</v>
      </c>
      <c r="E30" s="44" t="s">
        <v>36</v>
      </c>
      <c r="F30" s="40">
        <f>F32</f>
        <v>-1000000</v>
      </c>
      <c r="G30" s="41">
        <f>G32</f>
        <v>-1000000</v>
      </c>
      <c r="H30" s="42">
        <f t="shared" si="1"/>
        <v>100</v>
      </c>
      <c r="I30" s="16"/>
      <c r="J30" s="60"/>
    </row>
    <row r="31" spans="1:12" ht="23.25" thickBot="1">
      <c r="A31" s="116" t="s">
        <v>24</v>
      </c>
      <c r="B31" s="73">
        <v>28148000</v>
      </c>
      <c r="C31" s="73">
        <v>28148000</v>
      </c>
      <c r="D31" s="117">
        <f t="shared" si="2"/>
        <v>100</v>
      </c>
      <c r="E31" s="45" t="s">
        <v>43</v>
      </c>
      <c r="F31" s="46">
        <v>0</v>
      </c>
      <c r="G31" s="47">
        <v>0</v>
      </c>
      <c r="H31" s="48" t="e">
        <f t="shared" si="1"/>
        <v>#DIV/0!</v>
      </c>
      <c r="I31" s="16"/>
      <c r="J31" s="60"/>
    </row>
    <row r="32" spans="1:12" ht="34.5" thickBot="1">
      <c r="A32" s="116" t="s">
        <v>26</v>
      </c>
      <c r="B32" s="67">
        <v>20263060</v>
      </c>
      <c r="C32" s="118">
        <v>19839490.449999999</v>
      </c>
      <c r="D32" s="117">
        <f t="shared" si="2"/>
        <v>97.909646667383896</v>
      </c>
      <c r="E32" s="49" t="s">
        <v>42</v>
      </c>
      <c r="F32" s="46">
        <v>-1000000</v>
      </c>
      <c r="G32" s="47">
        <v>-1000000</v>
      </c>
      <c r="H32" s="48">
        <f t="shared" si="1"/>
        <v>100</v>
      </c>
      <c r="I32" s="16"/>
      <c r="J32" s="60"/>
    </row>
    <row r="33" spans="1:10" ht="32.25" thickBot="1">
      <c r="A33" s="116" t="s">
        <v>28</v>
      </c>
      <c r="B33" s="67">
        <v>65578594</v>
      </c>
      <c r="C33" s="67">
        <v>65098598.530000001</v>
      </c>
      <c r="D33" s="119">
        <f t="shared" si="2"/>
        <v>99.268060748603432</v>
      </c>
      <c r="E33" s="50" t="s">
        <v>68</v>
      </c>
      <c r="F33" s="40">
        <v>0</v>
      </c>
      <c r="G33" s="41">
        <v>0</v>
      </c>
      <c r="H33" s="42" t="e">
        <f t="shared" si="1"/>
        <v>#DIV/0!</v>
      </c>
      <c r="I33" s="16"/>
      <c r="J33" s="60"/>
    </row>
    <row r="34" spans="1:10" ht="34.5" thickBot="1">
      <c r="A34" s="116" t="s">
        <v>46</v>
      </c>
      <c r="B34" s="66">
        <v>4599700</v>
      </c>
      <c r="C34" s="66">
        <v>4599700</v>
      </c>
      <c r="D34" s="119">
        <f t="shared" si="2"/>
        <v>100</v>
      </c>
      <c r="E34" s="51" t="s">
        <v>69</v>
      </c>
      <c r="F34" s="46">
        <v>0</v>
      </c>
      <c r="G34" s="47">
        <v>0</v>
      </c>
      <c r="H34" s="48" t="e">
        <f t="shared" si="1"/>
        <v>#DIV/0!</v>
      </c>
      <c r="I34" s="16"/>
      <c r="J34" s="60"/>
    </row>
    <row r="35" spans="1:10" ht="34.5" thickBot="1">
      <c r="A35" s="120" t="s">
        <v>67</v>
      </c>
      <c r="B35" s="121"/>
      <c r="C35" s="121"/>
      <c r="D35" s="119"/>
      <c r="E35" s="31" t="s">
        <v>70</v>
      </c>
      <c r="F35" s="46">
        <v>0</v>
      </c>
      <c r="G35" s="47">
        <v>0</v>
      </c>
      <c r="H35" s="48" t="e">
        <f t="shared" si="1"/>
        <v>#DIV/0!</v>
      </c>
      <c r="I35" s="16"/>
      <c r="J35" s="60"/>
    </row>
    <row r="36" spans="1:10" ht="23.25" thickBot="1">
      <c r="A36" s="17" t="s">
        <v>55</v>
      </c>
      <c r="B36" s="121">
        <v>300000</v>
      </c>
      <c r="C36" s="121">
        <v>300000</v>
      </c>
      <c r="D36" s="119">
        <f t="shared" si="2"/>
        <v>100</v>
      </c>
      <c r="E36" s="50" t="s">
        <v>64</v>
      </c>
      <c r="F36" s="41">
        <f>F37+F38</f>
        <v>1170665.2299999893</v>
      </c>
      <c r="G36" s="41">
        <f>G37+G38</f>
        <v>-4246843.4900000095</v>
      </c>
      <c r="H36" s="54">
        <f>G36/F36*100</f>
        <v>-362.77181393693979</v>
      </c>
      <c r="I36" s="16"/>
      <c r="J36" s="60"/>
    </row>
    <row r="37" spans="1:10" ht="23.25" thickBot="1">
      <c r="A37" s="122" t="s">
        <v>39</v>
      </c>
      <c r="B37" s="123"/>
      <c r="C37" s="123"/>
      <c r="D37" s="119"/>
      <c r="E37" s="51" t="s">
        <v>25</v>
      </c>
      <c r="F37" s="46">
        <v>-175378084</v>
      </c>
      <c r="G37" s="47">
        <v>-177519745.28</v>
      </c>
      <c r="H37" s="48">
        <f>G37/F37*100</f>
        <v>101.22116813637901</v>
      </c>
      <c r="I37" s="16"/>
      <c r="J37" s="60"/>
    </row>
    <row r="38" spans="1:10" ht="45.75" thickBot="1">
      <c r="A38" s="124" t="s">
        <v>38</v>
      </c>
      <c r="B38" s="68"/>
      <c r="C38" s="68"/>
      <c r="D38" s="119"/>
      <c r="E38" s="31" t="s">
        <v>27</v>
      </c>
      <c r="F38" s="46">
        <v>176548749.22999999</v>
      </c>
      <c r="G38" s="47">
        <v>173272901.78999999</v>
      </c>
      <c r="H38" s="48">
        <f>G38/F38*100</f>
        <v>98.144508270782268</v>
      </c>
      <c r="I38" s="16"/>
      <c r="J38" s="60"/>
    </row>
    <row r="39" spans="1:10" ht="13.5" thickBot="1">
      <c r="A39" s="125" t="s">
        <v>52</v>
      </c>
      <c r="B39" s="126">
        <f>B28+B27</f>
        <v>175378084</v>
      </c>
      <c r="C39" s="126">
        <f>C28+C27</f>
        <v>177183220.47999999</v>
      </c>
      <c r="D39" s="127">
        <f t="shared" si="2"/>
        <v>101.02928281506371</v>
      </c>
      <c r="E39" s="52" t="s">
        <v>29</v>
      </c>
      <c r="F39" s="53">
        <f>F27</f>
        <v>175548749.22999999</v>
      </c>
      <c r="G39" s="55">
        <f>G27</f>
        <v>171936376.99000001</v>
      </c>
      <c r="H39" s="56">
        <f>G39/F39*100</f>
        <v>97.942239830335026</v>
      </c>
      <c r="I39" s="57"/>
      <c r="J39" s="60"/>
    </row>
    <row r="40" spans="1:10">
      <c r="B40" s="5"/>
      <c r="C40" s="5"/>
      <c r="D40" s="5"/>
      <c r="E40" s="5"/>
      <c r="F40" s="5"/>
      <c r="G40" s="5"/>
    </row>
    <row r="41" spans="1:10">
      <c r="B41" s="5"/>
      <c r="C41" s="5"/>
      <c r="D41" s="5"/>
      <c r="E41" s="5"/>
      <c r="F41" s="5"/>
      <c r="G41" s="5"/>
    </row>
    <row r="42" spans="1:10">
      <c r="B42" s="8"/>
      <c r="C42" s="8"/>
      <c r="D42" s="5"/>
      <c r="E42" s="5"/>
      <c r="F42" s="5"/>
      <c r="G42" s="5"/>
    </row>
    <row r="43" spans="1:10">
      <c r="B43" s="5"/>
      <c r="C43" s="5"/>
      <c r="D43" s="5"/>
      <c r="E43" s="5"/>
      <c r="F43" s="5"/>
      <c r="G43" s="5"/>
    </row>
    <row r="44" spans="1:10">
      <c r="B44" s="8" t="s">
        <v>65</v>
      </c>
      <c r="C44" s="8"/>
      <c r="D44" s="5"/>
      <c r="E44" s="5"/>
      <c r="F44" s="5"/>
      <c r="G44" s="5"/>
    </row>
    <row r="45" spans="1:10">
      <c r="B45" s="5"/>
      <c r="C45" s="5"/>
      <c r="D45" s="5"/>
      <c r="E45" s="5"/>
      <c r="F45" s="5"/>
      <c r="G45" s="5"/>
    </row>
    <row r="46" spans="1:10">
      <c r="B46" s="8"/>
      <c r="C46" s="8"/>
      <c r="D46" s="5"/>
      <c r="E46" s="5"/>
      <c r="F46" s="5"/>
      <c r="G46" s="5"/>
    </row>
    <row r="47" spans="1:10">
      <c r="B47" s="5" t="s">
        <v>65</v>
      </c>
      <c r="C47" s="5"/>
      <c r="D47" s="5"/>
      <c r="E47" s="5"/>
      <c r="F47" s="5"/>
      <c r="G47" s="5"/>
    </row>
    <row r="48" spans="1:10">
      <c r="B48" s="8"/>
      <c r="C48" s="8"/>
      <c r="D48" s="5"/>
      <c r="E48" s="5"/>
      <c r="F48" s="5"/>
      <c r="G48" s="5"/>
    </row>
    <row r="49" spans="2:7">
      <c r="B49" s="5"/>
      <c r="C49" s="5"/>
      <c r="D49" s="5"/>
      <c r="E49" s="5"/>
      <c r="F49" s="5"/>
      <c r="G49" s="5"/>
    </row>
    <row r="50" spans="2:7">
      <c r="B50" s="5"/>
      <c r="C50" s="5"/>
      <c r="D50" s="5"/>
      <c r="E50" s="5"/>
      <c r="F50" s="5"/>
      <c r="G50" s="5"/>
    </row>
    <row r="51" spans="2:7">
      <c r="B51" s="5"/>
      <c r="C51" s="5"/>
      <c r="D51" s="5"/>
      <c r="E51" s="5"/>
      <c r="F51" s="5"/>
      <c r="G51" s="5"/>
    </row>
    <row r="52" spans="2:7">
      <c r="B52" s="5"/>
      <c r="C52" s="5"/>
      <c r="D52" s="5"/>
      <c r="E52" s="5"/>
      <c r="F52" s="5"/>
      <c r="G52" s="5"/>
    </row>
    <row r="53" spans="2:7">
      <c r="B53" s="5"/>
      <c r="C53" s="5"/>
      <c r="D53" s="5"/>
      <c r="E53" s="5"/>
      <c r="F53" s="5"/>
      <c r="G53" s="5"/>
    </row>
    <row r="54" spans="2:7">
      <c r="B54" s="5"/>
      <c r="C54" s="5"/>
      <c r="D54" s="5"/>
      <c r="E54" s="5"/>
      <c r="F54" s="5"/>
      <c r="G54" s="5"/>
    </row>
    <row r="55" spans="2:7">
      <c r="B55" s="5"/>
      <c r="C55" s="5"/>
      <c r="D55" s="5"/>
      <c r="E55" s="5"/>
      <c r="F55" s="5"/>
      <c r="G55" s="5"/>
    </row>
    <row r="56" spans="2:7">
      <c r="B56" s="5"/>
      <c r="C56" s="5"/>
      <c r="D56" s="5"/>
      <c r="E56" s="5"/>
      <c r="F56" s="5"/>
      <c r="G56" s="5"/>
    </row>
    <row r="57" spans="2:7">
      <c r="B57" s="5"/>
      <c r="C57" s="5"/>
      <c r="D57" s="5"/>
      <c r="E57" s="5"/>
      <c r="F57" s="5"/>
      <c r="G57" s="5"/>
    </row>
    <row r="58" spans="2:7">
      <c r="B58" s="5"/>
      <c r="C58" s="5"/>
      <c r="D58" s="5"/>
      <c r="E58" s="5"/>
      <c r="F58" s="5"/>
      <c r="G58" s="5"/>
    </row>
    <row r="59" spans="2:7">
      <c r="B59" s="5"/>
      <c r="C59" s="5"/>
      <c r="D59" s="5"/>
      <c r="E59" s="5"/>
      <c r="F59" s="5"/>
      <c r="G59" s="5"/>
    </row>
    <row r="60" spans="2:7">
      <c r="B60" s="5"/>
      <c r="C60" s="5"/>
      <c r="D60" s="5"/>
      <c r="E60" s="5"/>
      <c r="F60" s="5"/>
      <c r="G60" s="5"/>
    </row>
    <row r="61" spans="2:7">
      <c r="B61" s="5"/>
      <c r="C61" s="5"/>
      <c r="D61" s="5"/>
      <c r="E61" s="5"/>
      <c r="F61" s="5"/>
      <c r="G61" s="5"/>
    </row>
    <row r="62" spans="2:7">
      <c r="B62" s="5"/>
      <c r="C62" s="5"/>
      <c r="D62" s="5"/>
      <c r="E62" s="5"/>
      <c r="F62" s="5"/>
      <c r="G62" s="5"/>
    </row>
    <row r="63" spans="2:7">
      <c r="B63" s="5"/>
      <c r="C63" s="5"/>
      <c r="D63" s="5"/>
      <c r="E63" s="5"/>
      <c r="F63" s="5"/>
      <c r="G63" s="5"/>
    </row>
  </sheetData>
  <mergeCells count="7">
    <mergeCell ref="H7:H8"/>
    <mergeCell ref="I7:I8"/>
    <mergeCell ref="A1:G1"/>
    <mergeCell ref="A2:G2"/>
    <mergeCell ref="E7:E8"/>
    <mergeCell ref="F7:F8"/>
    <mergeCell ref="G7:G8"/>
  </mergeCells>
  <phoneticPr fontId="21" type="noConversion"/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Fin_svecha</dc:creator>
  <cp:lastModifiedBy>Fin_svecha</cp:lastModifiedBy>
  <cp:lastPrinted>2013-10-15T05:24:31Z</cp:lastPrinted>
  <dcterms:created xsi:type="dcterms:W3CDTF">2013-10-14T10:44:11Z</dcterms:created>
  <dcterms:modified xsi:type="dcterms:W3CDTF">2022-01-28T10:27:49Z</dcterms:modified>
</cp:coreProperties>
</file>