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52" i="1"/>
  <c r="K52" s="1"/>
  <c r="K74"/>
  <c r="G11"/>
  <c r="G10"/>
  <c r="K44"/>
  <c r="K73"/>
  <c r="K31"/>
  <c r="K30"/>
  <c r="K29"/>
  <c r="K28"/>
  <c r="G15"/>
  <c r="G12" s="1"/>
  <c r="G14"/>
  <c r="F7"/>
  <c r="H7"/>
  <c r="J7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54"/>
  <c r="F53"/>
  <c r="G53"/>
  <c r="K53" s="1"/>
  <c r="H53"/>
  <c r="I53"/>
  <c r="J53"/>
  <c r="F52"/>
  <c r="F51" s="1"/>
  <c r="H52"/>
  <c r="H51" s="1"/>
  <c r="I52"/>
  <c r="J52"/>
  <c r="J5" s="1"/>
  <c r="J4" s="1"/>
  <c r="E53"/>
  <c r="E52"/>
  <c r="J9"/>
  <c r="F12"/>
  <c r="H12"/>
  <c r="I12"/>
  <c r="I7" s="1"/>
  <c r="J12"/>
  <c r="E12"/>
  <c r="F11"/>
  <c r="F6" s="1"/>
  <c r="H11"/>
  <c r="H6" s="1"/>
  <c r="I11"/>
  <c r="I6" s="1"/>
  <c r="J11"/>
  <c r="J6" s="1"/>
  <c r="E11"/>
  <c r="E6" s="1"/>
  <c r="F10"/>
  <c r="F9" s="1"/>
  <c r="H10"/>
  <c r="H9" s="1"/>
  <c r="I10"/>
  <c r="I5" s="1"/>
  <c r="J10"/>
  <c r="E10"/>
  <c r="K35"/>
  <c r="K36"/>
  <c r="K37"/>
  <c r="K38"/>
  <c r="K39"/>
  <c r="K40"/>
  <c r="K41"/>
  <c r="K42"/>
  <c r="K43"/>
  <c r="K45"/>
  <c r="K46"/>
  <c r="K47"/>
  <c r="K48"/>
  <c r="K34"/>
  <c r="G5" l="1"/>
  <c r="G6"/>
  <c r="I4"/>
  <c r="E9"/>
  <c r="K11"/>
  <c r="K6" s="1"/>
  <c r="E51"/>
  <c r="E5"/>
  <c r="E4" s="1"/>
  <c r="E7"/>
  <c r="H5"/>
  <c r="H4" s="1"/>
  <c r="F5"/>
  <c r="F4" s="1"/>
  <c r="I9"/>
  <c r="J51"/>
  <c r="I51"/>
  <c r="G51"/>
  <c r="K51" l="1"/>
  <c r="K16"/>
  <c r="K17"/>
  <c r="K18"/>
  <c r="K19"/>
  <c r="K20"/>
  <c r="K21"/>
  <c r="K22"/>
  <c r="K23"/>
  <c r="K24"/>
  <c r="K25"/>
  <c r="K26"/>
  <c r="K27"/>
  <c r="K32"/>
  <c r="K33"/>
  <c r="K14" l="1"/>
  <c r="K15"/>
  <c r="G7" l="1"/>
  <c r="K12"/>
  <c r="K7" s="1"/>
  <c r="G9"/>
  <c r="K9" s="1"/>
  <c r="K10"/>
  <c r="K5" s="1"/>
  <c r="G4" l="1"/>
  <c r="K4" s="1"/>
</calcChain>
</file>

<file path=xl/sharedStrings.xml><?xml version="1.0" encoding="utf-8"?>
<sst xmlns="http://schemas.openxmlformats.org/spreadsheetml/2006/main" count="151" uniqueCount="86">
  <si>
    <t>Наименование муниципальной программы , подпрограммы, областной целевой программы, ведомственной целевой программы, отдельного мероприятия</t>
  </si>
  <si>
    <t>Источник финансирования</t>
  </si>
  <si>
    <t>Итого</t>
  </si>
  <si>
    <t>Муниципальная программа</t>
  </si>
  <si>
    <t xml:space="preserve"> «Комплексное развитие транспортной инфраструктуры муниципального образования Свечинское городское поселение»</t>
  </si>
  <si>
    <t>всего</t>
  </si>
  <si>
    <t>Бюджет городского поселения</t>
  </si>
  <si>
    <t>Средства районного бюджета</t>
  </si>
  <si>
    <t>Средства областного бюджет</t>
  </si>
  <si>
    <t>Подпрограмма</t>
  </si>
  <si>
    <t>«Капитальный ремонт и ремонт автомобильных дорог общего пользования муниципального образования  Свечинское городское поселение</t>
  </si>
  <si>
    <t>Средства областного бюджета</t>
  </si>
  <si>
    <t>Средства областной субсидии (ремонт автодорог с твердым покрытием в границах населенных пунктов)</t>
  </si>
  <si>
    <t xml:space="preserve">Ремонт улично-дорожной сети </t>
  </si>
  <si>
    <t>Устройство тротуаров по ул. Культуры</t>
  </si>
  <si>
    <t>Ремонт улично-дорожной сети: пгт Свеча  ул. Герцена</t>
  </si>
  <si>
    <t>Ремонт улично-дорожной сети: пгт Свеча  ул. Чапаева</t>
  </si>
  <si>
    <t>Ремонт улично-дорожной сети ул. Восточная</t>
  </si>
  <si>
    <t>Разработка и проверка сметной документации</t>
  </si>
  <si>
    <t>Строительный контроль</t>
  </si>
  <si>
    <t>Исполнительные листы, штрафы</t>
  </si>
  <si>
    <t>Оплата неустойки , пени по ремонту ул. Герцена пгт Свеча</t>
  </si>
  <si>
    <t>2018 год</t>
  </si>
  <si>
    <t>2019 год</t>
  </si>
  <si>
    <t>2020 год</t>
  </si>
  <si>
    <t>2021 год</t>
  </si>
  <si>
    <t>2022 год</t>
  </si>
  <si>
    <t>№ п/п</t>
  </si>
  <si>
    <t>1.</t>
  </si>
  <si>
    <t>Администрация Свечинского района</t>
  </si>
  <si>
    <t>1.1.</t>
  </si>
  <si>
    <t>«Повышение безопасности дорожного движения в Свечинском городском поселении»</t>
  </si>
  <si>
    <t xml:space="preserve">Всего </t>
  </si>
  <si>
    <t>Разметка улично - дорожной сети</t>
  </si>
  <si>
    <t xml:space="preserve">Профилирование улично-дорожной сети </t>
  </si>
  <si>
    <t>Трубопереезды</t>
  </si>
  <si>
    <t>Обустройство пешеходных переходов в пгт Свеча</t>
  </si>
  <si>
    <t>Содержание дорог</t>
  </si>
  <si>
    <t>Вывоз снежного вала</t>
  </si>
  <si>
    <t>Исполнительный лист</t>
  </si>
  <si>
    <t>Демонтаж и укладка водопроводной трубы ул. Герцена</t>
  </si>
  <si>
    <t>Ямочный ремонт улично-дорожной сети  Свечинского городского поселения</t>
  </si>
  <si>
    <t>Расчистка тротуаров</t>
  </si>
  <si>
    <t>1.2.</t>
  </si>
  <si>
    <t>1.1.1.</t>
  </si>
  <si>
    <t xml:space="preserve">1.1.2. 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</si>
  <si>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</si>
  <si>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</si>
  <si>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</si>
  <si>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</si>
  <si>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</si>
  <si>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</si>
  <si>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</si>
  <si>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</si>
  <si>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</si>
  <si>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</si>
  <si>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</si>
  <si>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</si>
  <si>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</si>
  <si>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</si>
  <si>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</si>
  <si>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</si>
  <si>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</si>
  <si>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</si>
  <si>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</si>
  <si>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1,25</t>
  </si>
  <si>
    <t>Приложение № 1 к Муниципальной программе  "Комплексное развитие  транспортной инфрастпуктуры муниципального образования  Свечинское городскле поселение</t>
  </si>
  <si>
    <t>Расходы на реализацию  Муниципальной программы за счет всех источников</t>
  </si>
  <si>
    <t>Объем финансирования по годам (тыс.рублей)</t>
  </si>
  <si>
    <t>Ответственный исполнитель</t>
  </si>
  <si>
    <t xml:space="preserve"> ремонт проезжей части ул. Тотмянина пгт Свеча  Свечинского района Кировской области  протяженностью 1,498 км.</t>
  </si>
  <si>
    <t>2023-2025 годы</t>
  </si>
  <si>
    <t>ремонт улично-дорожной сети ул. К.Маркса пгт Свеча  Свечинского района Кировской области протяженностью 0,262 км</t>
  </si>
  <si>
    <t>ремонт улично-дорожной сети ул. Культуры пгт Свеча  Свечинского района Кировской области протяженностью 0,205 км</t>
  </si>
  <si>
    <t>ремонт улично-дорожной сети ул. Кирова пгт Свеча  Свечинского района Кировской области  протяженнлостью 0,405 км.</t>
  </si>
  <si>
    <t>ремонт улично-дорожной сети ул. Мира пгт Свеча  Свечинского района Кировской области протяженностью 0,815 км</t>
  </si>
  <si>
    <t>ремонт улично-дорожной сети ул. Победы д. Самоулки  Свечинского района Кировской области протяженностью 0,715 км</t>
  </si>
  <si>
    <t xml:space="preserve"> ремонт улично-дорожной сети ул. Свободы пгт Свеча  Свечинского района Кировской области протяженностью 0,560 км.</t>
  </si>
  <si>
    <t xml:space="preserve"> ремонт улично-дорожной секти ул. Чапаева пгт Свеча  Свечинского района Кировской области протяженностью 0,890 км</t>
  </si>
  <si>
    <t>ремонт улично-дорожной сети части  ул. Коммунистическая  пгт Свеча Свечиснкого района Кировской области протяженностью 0,313 км</t>
  </si>
  <si>
    <t>Установка дорожных знаков, приобретение знаков, стоек</t>
  </si>
  <si>
    <t>1.2.12.</t>
  </si>
  <si>
    <t>Устройство светофоров(составление проектно сметной документации</t>
  </si>
  <si>
    <t>Обустройство канавы ул. Ленина пгт Свеча</t>
  </si>
  <si>
    <t>Ремонт улично-дорожной  ул. Ленина</t>
  </si>
  <si>
    <t>1.2.13.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</si>
</sst>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18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top" wrapText="1"/>
    </xf>
    <xf numFmtId="167" fontId="4" fillId="0" borderId="2" xfId="0" applyNumberFormat="1" applyFont="1" applyBorder="1" applyAlignment="1">
      <alignment horizontal="center" vertical="top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 wrapText="1"/>
    </xf>
    <xf numFmtId="167" fontId="9" fillId="0" borderId="2" xfId="0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0" fillId="0" borderId="1" xfId="0" applyNumberFormat="1" applyFont="1" applyBorder="1"/>
    <xf numFmtId="0" fontId="2" fillId="0" borderId="1" xfId="0" applyFont="1" applyBorder="1" applyAlignment="1">
      <alignment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7" fontId="3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1" xfId="0" applyNumberFormat="1" applyFont="1" applyBorder="1"/>
    <xf numFmtId="166" fontId="0" fillId="0" borderId="1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0" fillId="0" borderId="6" xfId="0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7" workbookViewId="0">
      <selection activeCell="E87" sqref="E87"/>
    </sheetView>
  </sheetViews>
  <sheetFormatPr defaultRowHeight="15"/>
  <cols>
    <col min="1" max="1" width="10.140625" style="12" bestFit="1" customWidth="1"/>
    <col min="2" max="2" width="26.7109375" customWidth="1"/>
    <col min="3" max="3" width="16.7109375" customWidth="1"/>
    <col min="4" max="4" width="19.140625" customWidth="1"/>
    <col min="5" max="5" width="10.7109375" bestFit="1" customWidth="1"/>
    <col min="6" max="6" width="13" customWidth="1"/>
    <col min="7" max="7" width="14.7109375" customWidth="1"/>
    <col min="8" max="8" width="13.140625" customWidth="1"/>
    <col min="9" max="9" width="13.85546875" customWidth="1"/>
    <col min="10" max="10" width="10.5703125" customWidth="1"/>
    <col min="11" max="11" width="12.42578125" bestFit="1" customWidth="1"/>
  </cols>
  <sheetData>
    <row r="1" spans="1:11" ht="108" customHeight="1">
      <c r="B1" s="145" t="s">
        <v>67</v>
      </c>
      <c r="C1" s="146"/>
      <c r="D1" s="146"/>
      <c r="E1" s="146"/>
      <c r="F1" s="146"/>
      <c r="G1" s="146"/>
      <c r="H1" s="144" t="s">
        <v>66</v>
      </c>
      <c r="I1" s="144"/>
      <c r="J1" s="144"/>
      <c r="K1" s="144"/>
    </row>
    <row r="2" spans="1:11" ht="25.5" customHeight="1">
      <c r="A2" s="106" t="s">
        <v>27</v>
      </c>
      <c r="B2" s="103" t="s">
        <v>0</v>
      </c>
      <c r="C2" s="103" t="s">
        <v>69</v>
      </c>
      <c r="D2" s="105" t="s">
        <v>1</v>
      </c>
      <c r="E2" s="125" t="s">
        <v>68</v>
      </c>
      <c r="F2" s="126"/>
      <c r="G2" s="126"/>
      <c r="H2" s="126"/>
      <c r="I2" s="126"/>
      <c r="J2" s="126"/>
      <c r="K2" s="127"/>
    </row>
    <row r="3" spans="1:11" ht="25.5">
      <c r="A3" s="107"/>
      <c r="B3" s="104"/>
      <c r="C3" s="104"/>
      <c r="D3" s="105"/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64" t="s">
        <v>71</v>
      </c>
      <c r="K3" s="9" t="s">
        <v>2</v>
      </c>
    </row>
    <row r="4" spans="1:11">
      <c r="A4" s="13"/>
      <c r="B4" s="10" t="s">
        <v>3</v>
      </c>
      <c r="C4" s="1"/>
      <c r="D4" s="3" t="s">
        <v>5</v>
      </c>
      <c r="E4" s="27">
        <f>E5+E6+E7</f>
        <v>3986.6610000000001</v>
      </c>
      <c r="F4" s="36">
        <f t="shared" ref="F4:J4" si="0">F5+F6+F7</f>
        <v>3847.2572199999995</v>
      </c>
      <c r="G4" s="36">
        <f t="shared" si="0"/>
        <v>37652.298000000003</v>
      </c>
      <c r="H4" s="26">
        <f t="shared" si="0"/>
        <v>5423.4</v>
      </c>
      <c r="I4" s="26">
        <f t="shared" si="0"/>
        <v>5469.8</v>
      </c>
      <c r="J4" s="42">
        <f t="shared" si="0"/>
        <v>0</v>
      </c>
      <c r="K4" s="35">
        <f>E4+F4+G4+H4+I4+J4</f>
        <v>56379.416220000006</v>
      </c>
    </row>
    <row r="5" spans="1:11" ht="25.5">
      <c r="A5" s="108" t="s">
        <v>28</v>
      </c>
      <c r="B5" s="109" t="s">
        <v>4</v>
      </c>
      <c r="C5" s="99" t="s">
        <v>29</v>
      </c>
      <c r="D5" s="3" t="s">
        <v>6</v>
      </c>
      <c r="E5" s="33">
        <f>E10+E52</f>
        <v>968.81200000000013</v>
      </c>
      <c r="F5" s="37">
        <f t="shared" ref="F5:J5" si="1">F10+F52</f>
        <v>1413.0572199999999</v>
      </c>
      <c r="G5" s="48">
        <f>G10+G52</f>
        <v>1615.1980000000001</v>
      </c>
      <c r="H5" s="48">
        <f t="shared" si="1"/>
        <v>2073.4</v>
      </c>
      <c r="I5" s="48">
        <f t="shared" si="1"/>
        <v>2119.8000000000002</v>
      </c>
      <c r="J5" s="40">
        <f t="shared" si="1"/>
        <v>0</v>
      </c>
      <c r="K5" s="38">
        <f>K10+K52</f>
        <v>8190.2672200000006</v>
      </c>
    </row>
    <row r="6" spans="1:11" ht="25.5">
      <c r="A6" s="108"/>
      <c r="B6" s="110"/>
      <c r="C6" s="100"/>
      <c r="D6" s="3" t="s">
        <v>7</v>
      </c>
      <c r="E6" s="33">
        <f>E11+E53</f>
        <v>3017.8490000000002</v>
      </c>
      <c r="F6" s="28">
        <f t="shared" ref="F6:J6" si="2">F11+F53</f>
        <v>2434.1999999999998</v>
      </c>
      <c r="G6" s="48">
        <f t="shared" si="2"/>
        <v>3700.1</v>
      </c>
      <c r="H6" s="48">
        <f t="shared" si="2"/>
        <v>3350</v>
      </c>
      <c r="I6" s="48">
        <f t="shared" si="2"/>
        <v>3350</v>
      </c>
      <c r="J6" s="40">
        <f t="shared" si="2"/>
        <v>0</v>
      </c>
      <c r="K6" s="34">
        <f>K11+K53</f>
        <v>15852.148999999999</v>
      </c>
    </row>
    <row r="7" spans="1:11" ht="29.25" customHeight="1">
      <c r="A7" s="108"/>
      <c r="B7" s="111"/>
      <c r="C7" s="112"/>
      <c r="D7" s="4" t="s">
        <v>8</v>
      </c>
      <c r="E7" s="40">
        <f>E12</f>
        <v>0</v>
      </c>
      <c r="F7" s="40">
        <f t="shared" ref="F7:J7" si="3">F12</f>
        <v>0</v>
      </c>
      <c r="G7" s="48">
        <f t="shared" si="3"/>
        <v>32337</v>
      </c>
      <c r="H7" s="48">
        <f t="shared" si="3"/>
        <v>0</v>
      </c>
      <c r="I7" s="48">
        <f t="shared" si="3"/>
        <v>0</v>
      </c>
      <c r="J7" s="40">
        <f t="shared" si="3"/>
        <v>0</v>
      </c>
      <c r="K7" s="41">
        <f>K12</f>
        <v>32337</v>
      </c>
    </row>
    <row r="8" spans="1:11">
      <c r="A8" s="14"/>
      <c r="B8" s="18"/>
      <c r="C8" s="17"/>
      <c r="D8" s="4"/>
      <c r="E8" s="19"/>
      <c r="F8" s="8"/>
      <c r="G8" s="49"/>
      <c r="H8" s="50"/>
      <c r="I8" s="50"/>
      <c r="J8" s="43"/>
      <c r="K8" s="8"/>
    </row>
    <row r="9" spans="1:11">
      <c r="A9" s="13"/>
      <c r="B9" s="7" t="s">
        <v>9</v>
      </c>
      <c r="C9" s="1"/>
      <c r="D9" s="2" t="s">
        <v>5</v>
      </c>
      <c r="E9" s="45">
        <f>E10+E11+E12</f>
        <v>1444.8209999999999</v>
      </c>
      <c r="F9" s="46">
        <f>F10+F11+F12</f>
        <v>1453.731</v>
      </c>
      <c r="G9" s="47">
        <f>G10+G11+G12</f>
        <v>34221.290999999997</v>
      </c>
      <c r="H9" s="47">
        <f>H10+H11+H12</f>
        <v>1908.4</v>
      </c>
      <c r="I9" s="47">
        <f t="shared" ref="I9:J9" si="4">I10+I11+I12</f>
        <v>1864.8</v>
      </c>
      <c r="J9" s="47">
        <f t="shared" si="4"/>
        <v>0</v>
      </c>
      <c r="K9" s="47">
        <f>E9+F9+G9+H9+I9+J9</f>
        <v>40893.042999999998</v>
      </c>
    </row>
    <row r="10" spans="1:11" ht="25.5">
      <c r="A10" s="108" t="s">
        <v>30</v>
      </c>
      <c r="B10" s="130" t="s">
        <v>10</v>
      </c>
      <c r="C10" s="99" t="s">
        <v>29</v>
      </c>
      <c r="D10" s="1" t="s">
        <v>6</v>
      </c>
      <c r="E10" s="45">
        <f>E14+E34+E36+E38+E40+E42+E45+E46+E47+E48</f>
        <v>98.878</v>
      </c>
      <c r="F10" s="45">
        <f t="shared" ref="F10:J10" si="5">F14+F34+F36+F38+F40+F42+F45+F46+F47+F48</f>
        <v>269.53100000000001</v>
      </c>
      <c r="G10" s="45">
        <f>G14+G34+G36+G38+G40+G42+G45+G46+G47+G48+G44</f>
        <v>1234.191</v>
      </c>
      <c r="H10" s="45">
        <f t="shared" si="5"/>
        <v>558.4</v>
      </c>
      <c r="I10" s="45">
        <f t="shared" si="5"/>
        <v>514.79999999999995</v>
      </c>
      <c r="J10" s="45">
        <f t="shared" si="5"/>
        <v>0</v>
      </c>
      <c r="K10" s="47">
        <f>E10+F10+G10+H10+I10+J10</f>
        <v>2675.8</v>
      </c>
    </row>
    <row r="11" spans="1:11" ht="25.5">
      <c r="A11" s="108"/>
      <c r="B11" s="130"/>
      <c r="C11" s="100"/>
      <c r="D11" s="1" t="s">
        <v>7</v>
      </c>
      <c r="E11" s="45">
        <f>E35+E37+E39+E41+E43</f>
        <v>1345.943</v>
      </c>
      <c r="F11" s="45">
        <f t="shared" ref="F11:J11" si="6">F35+F37+F39+F41+F43</f>
        <v>1184.2</v>
      </c>
      <c r="G11" s="45">
        <f>G35+G37+G39+G41+G43</f>
        <v>650.1</v>
      </c>
      <c r="H11" s="45">
        <f t="shared" si="6"/>
        <v>1350</v>
      </c>
      <c r="I11" s="45">
        <f t="shared" si="6"/>
        <v>1350</v>
      </c>
      <c r="J11" s="45">
        <f t="shared" si="6"/>
        <v>0</v>
      </c>
      <c r="K11" s="47">
        <f>E11+F11+G11+H11+I11+J11</f>
        <v>5880.2430000000004</v>
      </c>
    </row>
    <row r="12" spans="1:11">
      <c r="A12" s="108"/>
      <c r="B12" s="130"/>
      <c r="C12" s="100"/>
      <c r="D12" s="159" t="s">
        <v>11</v>
      </c>
      <c r="E12" s="101">
        <f>E15</f>
        <v>0</v>
      </c>
      <c r="F12" s="101">
        <f t="shared" ref="F12:J12" si="7">F15</f>
        <v>0</v>
      </c>
      <c r="G12" s="101">
        <f>G15</f>
        <v>32337</v>
      </c>
      <c r="H12" s="101">
        <f t="shared" si="7"/>
        <v>0</v>
      </c>
      <c r="I12" s="101">
        <f t="shared" si="7"/>
        <v>0</v>
      </c>
      <c r="J12" s="102">
        <f t="shared" si="7"/>
        <v>0</v>
      </c>
      <c r="K12" s="128">
        <f>E12+F12+G12+H12+I12+J12</f>
        <v>32337</v>
      </c>
    </row>
    <row r="13" spans="1:11" ht="25.5" customHeight="1">
      <c r="A13" s="108"/>
      <c r="B13" s="130"/>
      <c r="C13" s="100"/>
      <c r="D13" s="159"/>
      <c r="E13" s="101"/>
      <c r="F13" s="101"/>
      <c r="G13" s="101"/>
      <c r="H13" s="101"/>
      <c r="I13" s="101"/>
      <c r="J13" s="102"/>
      <c r="K13" s="129"/>
    </row>
    <row r="14" spans="1:11" ht="25.5">
      <c r="A14" s="113" t="s">
        <v>44</v>
      </c>
      <c r="B14" s="155" t="s">
        <v>12</v>
      </c>
      <c r="C14" s="156"/>
      <c r="D14" s="2" t="s">
        <v>6</v>
      </c>
      <c r="E14" s="48">
        <v>0</v>
      </c>
      <c r="F14" s="58">
        <v>0</v>
      </c>
      <c r="G14" s="48">
        <f>G16+G18+G20+G22+G24+G26+G28+G30+G32</f>
        <v>327.12500000000006</v>
      </c>
      <c r="H14" s="51">
        <v>0</v>
      </c>
      <c r="I14" s="51">
        <v>0</v>
      </c>
      <c r="J14" s="41">
        <v>0</v>
      </c>
      <c r="K14" s="21">
        <f>E14+F14+G14+H14+I14+J14</f>
        <v>327.12500000000006</v>
      </c>
    </row>
    <row r="15" spans="1:11" ht="25.5">
      <c r="A15" s="114"/>
      <c r="B15" s="157"/>
      <c r="C15" s="158"/>
      <c r="D15" s="6" t="s">
        <v>8</v>
      </c>
      <c r="E15" s="48">
        <v>0</v>
      </c>
      <c r="F15" s="58">
        <v>0</v>
      </c>
      <c r="G15" s="52">
        <f>G17+G19+G21+G23+G25+G27+G29+G31+G33</f>
        <v>32337</v>
      </c>
      <c r="H15" s="51">
        <v>0</v>
      </c>
      <c r="I15" s="51">
        <v>0</v>
      </c>
      <c r="J15" s="41">
        <v>0</v>
      </c>
      <c r="K15" s="22">
        <f>E15+F15+G15+H15+I15+J15</f>
        <v>32337</v>
      </c>
    </row>
    <row r="16" spans="1:11" ht="25.5" customHeight="1">
      <c r="A16" s="115"/>
      <c r="B16" s="151" t="s">
        <v>72</v>
      </c>
      <c r="C16" s="152"/>
      <c r="D16" s="2" t="s">
        <v>6</v>
      </c>
      <c r="E16" s="53">
        <v>0</v>
      </c>
      <c r="F16" s="59">
        <v>0</v>
      </c>
      <c r="G16" s="53">
        <v>16.73</v>
      </c>
      <c r="H16" s="49">
        <v>0</v>
      </c>
      <c r="I16" s="49">
        <v>0</v>
      </c>
      <c r="J16" s="29">
        <v>0</v>
      </c>
      <c r="K16" s="23">
        <f t="shared" ref="K16:K33" si="8">E16+F16+G16+H16+I16+J16</f>
        <v>16.73</v>
      </c>
    </row>
    <row r="17" spans="1:11" ht="25.5">
      <c r="A17" s="115"/>
      <c r="B17" s="153"/>
      <c r="C17" s="154"/>
      <c r="D17" s="6" t="s">
        <v>8</v>
      </c>
      <c r="E17" s="53">
        <v>0</v>
      </c>
      <c r="F17" s="59">
        <v>0</v>
      </c>
      <c r="G17" s="54">
        <v>1652.8</v>
      </c>
      <c r="H17" s="49">
        <v>0</v>
      </c>
      <c r="I17" s="49">
        <v>0</v>
      </c>
      <c r="J17" s="29">
        <v>0</v>
      </c>
      <c r="K17" s="24">
        <f t="shared" si="8"/>
        <v>1652.8</v>
      </c>
    </row>
    <row r="18" spans="1:11" ht="25.5" customHeight="1">
      <c r="A18" s="115"/>
      <c r="B18" s="151" t="s">
        <v>73</v>
      </c>
      <c r="C18" s="152"/>
      <c r="D18" s="2" t="s">
        <v>6</v>
      </c>
      <c r="E18" s="53">
        <v>0</v>
      </c>
      <c r="F18" s="59">
        <v>0</v>
      </c>
      <c r="G18" s="77">
        <v>10.565</v>
      </c>
      <c r="H18" s="49">
        <v>0</v>
      </c>
      <c r="I18" s="49">
        <v>0</v>
      </c>
      <c r="J18" s="29">
        <v>0</v>
      </c>
      <c r="K18" s="23">
        <f t="shared" si="8"/>
        <v>10.565</v>
      </c>
    </row>
    <row r="19" spans="1:11" ht="25.5">
      <c r="A19" s="115"/>
      <c r="B19" s="153"/>
      <c r="C19" s="154"/>
      <c r="D19" s="6" t="s">
        <v>8</v>
      </c>
      <c r="E19" s="53">
        <v>0</v>
      </c>
      <c r="F19" s="59">
        <v>0</v>
      </c>
      <c r="G19" s="54">
        <v>1033</v>
      </c>
      <c r="H19" s="49">
        <v>0</v>
      </c>
      <c r="I19" s="49">
        <v>0</v>
      </c>
      <c r="J19" s="29">
        <v>0</v>
      </c>
      <c r="K19" s="24">
        <f t="shared" si="8"/>
        <v>1033</v>
      </c>
    </row>
    <row r="20" spans="1:11" ht="25.5" customHeight="1">
      <c r="A20" s="115"/>
      <c r="B20" s="151" t="s">
        <v>74</v>
      </c>
      <c r="C20" s="152"/>
      <c r="D20" s="2" t="s">
        <v>6</v>
      </c>
      <c r="E20" s="53">
        <v>0</v>
      </c>
      <c r="F20" s="59">
        <v>0</v>
      </c>
      <c r="G20" s="53">
        <v>17.5</v>
      </c>
      <c r="H20" s="49">
        <v>0</v>
      </c>
      <c r="I20" s="49">
        <v>0</v>
      </c>
      <c r="J20" s="29">
        <v>0</v>
      </c>
      <c r="K20" s="23">
        <f t="shared" si="8"/>
        <v>17.5</v>
      </c>
    </row>
    <row r="21" spans="1:11" ht="25.5">
      <c r="A21" s="115"/>
      <c r="B21" s="153"/>
      <c r="C21" s="154"/>
      <c r="D21" s="6" t="s">
        <v>8</v>
      </c>
      <c r="E21" s="53">
        <v>0</v>
      </c>
      <c r="F21" s="59">
        <v>0</v>
      </c>
      <c r="G21" s="54">
        <v>1736.7</v>
      </c>
      <c r="H21" s="49">
        <v>0</v>
      </c>
      <c r="I21" s="49">
        <v>0</v>
      </c>
      <c r="J21" s="29">
        <v>0</v>
      </c>
      <c r="K21" s="24">
        <f t="shared" si="8"/>
        <v>1736.7</v>
      </c>
    </row>
    <row r="22" spans="1:11" ht="25.5" customHeight="1">
      <c r="A22" s="115"/>
      <c r="B22" s="151" t="s">
        <v>75</v>
      </c>
      <c r="C22" s="152"/>
      <c r="D22" s="2" t="s">
        <v>6</v>
      </c>
      <c r="E22" s="53">
        <v>0</v>
      </c>
      <c r="F22" s="59">
        <v>0</v>
      </c>
      <c r="G22" s="53">
        <v>49.5</v>
      </c>
      <c r="H22" s="49">
        <v>0</v>
      </c>
      <c r="I22" s="49">
        <v>0</v>
      </c>
      <c r="J22" s="29">
        <v>0</v>
      </c>
      <c r="K22" s="23">
        <f t="shared" si="8"/>
        <v>49.5</v>
      </c>
    </row>
    <row r="23" spans="1:11" ht="25.5">
      <c r="A23" s="115"/>
      <c r="B23" s="153"/>
      <c r="C23" s="154"/>
      <c r="D23" s="6" t="s">
        <v>8</v>
      </c>
      <c r="E23" s="53">
        <v>0</v>
      </c>
      <c r="F23" s="59">
        <v>0</v>
      </c>
      <c r="G23" s="54">
        <v>4904.7</v>
      </c>
      <c r="H23" s="49">
        <v>0</v>
      </c>
      <c r="I23" s="49">
        <v>0</v>
      </c>
      <c r="J23" s="29">
        <v>0</v>
      </c>
      <c r="K23" s="24">
        <f t="shared" si="8"/>
        <v>4904.7</v>
      </c>
    </row>
    <row r="24" spans="1:11" ht="25.5" customHeight="1">
      <c r="A24" s="115"/>
      <c r="B24" s="151" t="s">
        <v>76</v>
      </c>
      <c r="C24" s="152"/>
      <c r="D24" s="2" t="s">
        <v>6</v>
      </c>
      <c r="E24" s="53">
        <v>0</v>
      </c>
      <c r="F24" s="59">
        <v>0</v>
      </c>
      <c r="G24" s="53">
        <v>42.1</v>
      </c>
      <c r="H24" s="49">
        <v>0</v>
      </c>
      <c r="I24" s="49">
        <v>0</v>
      </c>
      <c r="J24" s="29">
        <v>0</v>
      </c>
      <c r="K24" s="23">
        <f t="shared" si="8"/>
        <v>42.1</v>
      </c>
    </row>
    <row r="25" spans="1:11" ht="25.5">
      <c r="A25" s="115"/>
      <c r="B25" s="153"/>
      <c r="C25" s="154"/>
      <c r="D25" s="6" t="s">
        <v>8</v>
      </c>
      <c r="E25" s="53">
        <v>0</v>
      </c>
      <c r="F25" s="59">
        <v>0</v>
      </c>
      <c r="G25" s="54">
        <v>4169.5</v>
      </c>
      <c r="H25" s="49">
        <v>0</v>
      </c>
      <c r="I25" s="49">
        <v>0</v>
      </c>
      <c r="J25" s="29">
        <v>0</v>
      </c>
      <c r="K25" s="24">
        <f t="shared" si="8"/>
        <v>4169.5</v>
      </c>
    </row>
    <row r="26" spans="1:11" ht="25.5" customHeight="1">
      <c r="A26" s="115"/>
      <c r="B26" s="151" t="s">
        <v>70</v>
      </c>
      <c r="C26" s="152"/>
      <c r="D26" s="2" t="s">
        <v>6</v>
      </c>
      <c r="E26" s="53">
        <v>0</v>
      </c>
      <c r="F26" s="59">
        <v>0</v>
      </c>
      <c r="G26" s="53">
        <v>96.87</v>
      </c>
      <c r="H26" s="49">
        <v>0</v>
      </c>
      <c r="I26" s="49">
        <v>0</v>
      </c>
      <c r="J26" s="29">
        <v>0</v>
      </c>
      <c r="K26" s="23">
        <f t="shared" si="8"/>
        <v>96.87</v>
      </c>
    </row>
    <row r="27" spans="1:11" ht="25.5">
      <c r="A27" s="115"/>
      <c r="B27" s="153"/>
      <c r="C27" s="154"/>
      <c r="D27" s="6" t="s">
        <v>8</v>
      </c>
      <c r="E27" s="53">
        <v>0</v>
      </c>
      <c r="F27" s="59">
        <v>0</v>
      </c>
      <c r="G27" s="54">
        <v>9592.4</v>
      </c>
      <c r="H27" s="49">
        <v>0</v>
      </c>
      <c r="I27" s="49">
        <v>0</v>
      </c>
      <c r="J27" s="29">
        <v>0</v>
      </c>
      <c r="K27" s="24">
        <f t="shared" si="8"/>
        <v>9592.4</v>
      </c>
    </row>
    <row r="28" spans="1:11" ht="25.5">
      <c r="A28" s="115"/>
      <c r="B28" s="133" t="s">
        <v>77</v>
      </c>
      <c r="C28" s="134"/>
      <c r="D28" s="65" t="s">
        <v>6</v>
      </c>
      <c r="E28" s="66">
        <v>0</v>
      </c>
      <c r="F28" s="67">
        <v>0</v>
      </c>
      <c r="G28" s="68">
        <v>35.31</v>
      </c>
      <c r="H28" s="67">
        <v>0</v>
      </c>
      <c r="I28" s="67">
        <v>0</v>
      </c>
      <c r="J28" s="69">
        <v>0</v>
      </c>
      <c r="K28" s="70">
        <f t="shared" si="8"/>
        <v>35.31</v>
      </c>
    </row>
    <row r="29" spans="1:11" ht="25.5">
      <c r="A29" s="115"/>
      <c r="B29" s="135"/>
      <c r="C29" s="136"/>
      <c r="D29" s="71" t="s">
        <v>8</v>
      </c>
      <c r="E29" s="66">
        <v>0</v>
      </c>
      <c r="F29" s="67">
        <v>0</v>
      </c>
      <c r="G29" s="68">
        <v>3460</v>
      </c>
      <c r="H29" s="67">
        <v>0</v>
      </c>
      <c r="I29" s="67">
        <v>0</v>
      </c>
      <c r="J29" s="69">
        <v>0</v>
      </c>
      <c r="K29" s="72">
        <f t="shared" si="8"/>
        <v>3460</v>
      </c>
    </row>
    <row r="30" spans="1:11" ht="25.5">
      <c r="A30" s="115"/>
      <c r="B30" s="133" t="s">
        <v>78</v>
      </c>
      <c r="C30" s="134"/>
      <c r="D30" s="65" t="s">
        <v>6</v>
      </c>
      <c r="E30" s="66">
        <v>0</v>
      </c>
      <c r="F30" s="67">
        <v>0</v>
      </c>
      <c r="G30" s="68">
        <v>38.64</v>
      </c>
      <c r="H30" s="67">
        <v>0</v>
      </c>
      <c r="I30" s="67">
        <v>0</v>
      </c>
      <c r="J30" s="69">
        <v>0</v>
      </c>
      <c r="K30" s="70">
        <f t="shared" si="8"/>
        <v>38.64</v>
      </c>
    </row>
    <row r="31" spans="1:11" ht="25.5">
      <c r="A31" s="115"/>
      <c r="B31" s="135"/>
      <c r="C31" s="136"/>
      <c r="D31" s="71" t="s">
        <v>8</v>
      </c>
      <c r="E31" s="66">
        <v>0</v>
      </c>
      <c r="F31" s="67">
        <v>0</v>
      </c>
      <c r="G31" s="68">
        <v>3816</v>
      </c>
      <c r="H31" s="67">
        <v>0</v>
      </c>
      <c r="I31" s="67">
        <v>0</v>
      </c>
      <c r="J31" s="69">
        <v>0</v>
      </c>
      <c r="K31" s="72">
        <f t="shared" si="8"/>
        <v>3816</v>
      </c>
    </row>
    <row r="32" spans="1:11" ht="25.5" customHeight="1">
      <c r="A32" s="115"/>
      <c r="B32" s="147" t="s">
        <v>79</v>
      </c>
      <c r="C32" s="148"/>
      <c r="D32" s="2" t="s">
        <v>6</v>
      </c>
      <c r="E32" s="53">
        <v>0</v>
      </c>
      <c r="F32" s="59">
        <v>0</v>
      </c>
      <c r="G32" s="55">
        <v>19.91</v>
      </c>
      <c r="H32" s="49">
        <v>0</v>
      </c>
      <c r="I32" s="49">
        <v>0</v>
      </c>
      <c r="J32" s="29">
        <v>0</v>
      </c>
      <c r="K32" s="23">
        <f t="shared" si="8"/>
        <v>19.91</v>
      </c>
    </row>
    <row r="33" spans="1:11" ht="25.5">
      <c r="A33" s="115"/>
      <c r="B33" s="149"/>
      <c r="C33" s="150"/>
      <c r="D33" s="6" t="s">
        <v>8</v>
      </c>
      <c r="E33" s="53">
        <v>0</v>
      </c>
      <c r="F33" s="59">
        <v>0</v>
      </c>
      <c r="G33" s="54">
        <v>1971.9</v>
      </c>
      <c r="H33" s="49">
        <v>0</v>
      </c>
      <c r="I33" s="49">
        <v>0</v>
      </c>
      <c r="J33" s="29">
        <v>0</v>
      </c>
      <c r="K33" s="24">
        <f t="shared" si="8"/>
        <v>1971.9</v>
      </c>
    </row>
    <row r="34" spans="1:11" ht="25.5">
      <c r="A34" s="113" t="s">
        <v>45</v>
      </c>
      <c r="B34" s="116" t="s">
        <v>13</v>
      </c>
      <c r="C34" s="117"/>
      <c r="D34" s="2" t="s">
        <v>6</v>
      </c>
      <c r="E34" s="53">
        <v>0</v>
      </c>
      <c r="F34" s="59">
        <v>0</v>
      </c>
      <c r="G34" s="49">
        <v>0</v>
      </c>
      <c r="H34" s="49">
        <v>458.4</v>
      </c>
      <c r="I34" s="49">
        <v>414.8</v>
      </c>
      <c r="J34" s="43">
        <v>0</v>
      </c>
      <c r="K34" s="20">
        <f>E34+F34+G34+H34+I34+J34</f>
        <v>873.2</v>
      </c>
    </row>
    <row r="35" spans="1:11" ht="25.5">
      <c r="A35" s="114"/>
      <c r="B35" s="118"/>
      <c r="C35" s="119"/>
      <c r="D35" s="2" t="s">
        <v>7</v>
      </c>
      <c r="E35" s="53">
        <v>0</v>
      </c>
      <c r="F35" s="59">
        <v>0</v>
      </c>
      <c r="G35" s="73">
        <v>17.388000000000002</v>
      </c>
      <c r="H35" s="49">
        <v>1350</v>
      </c>
      <c r="I35" s="49">
        <v>1350</v>
      </c>
      <c r="J35" s="43">
        <v>0</v>
      </c>
      <c r="K35" s="25">
        <f t="shared" ref="K35:K48" si="9">E35+F35+G35+H35+I35+J35</f>
        <v>2717.3879999999999</v>
      </c>
    </row>
    <row r="36" spans="1:11" ht="25.5" customHeight="1">
      <c r="A36" s="113" t="s">
        <v>46</v>
      </c>
      <c r="B36" s="116" t="s">
        <v>14</v>
      </c>
      <c r="C36" s="117"/>
      <c r="D36" s="2" t="s">
        <v>6</v>
      </c>
      <c r="E36" s="53">
        <v>0</v>
      </c>
      <c r="F36" s="59">
        <v>0</v>
      </c>
      <c r="G36" s="67">
        <v>39.200000000000003</v>
      </c>
      <c r="H36" s="49">
        <v>0</v>
      </c>
      <c r="I36" s="49">
        <v>0</v>
      </c>
      <c r="J36" s="43">
        <v>0</v>
      </c>
      <c r="K36" s="20">
        <f t="shared" si="9"/>
        <v>39.200000000000003</v>
      </c>
    </row>
    <row r="37" spans="1:11" ht="25.5">
      <c r="A37" s="114"/>
      <c r="B37" s="118"/>
      <c r="C37" s="119"/>
      <c r="D37" s="2" t="s">
        <v>7</v>
      </c>
      <c r="E37" s="53">
        <v>0</v>
      </c>
      <c r="F37" s="59">
        <v>0</v>
      </c>
      <c r="G37" s="73">
        <v>632.71199999999999</v>
      </c>
      <c r="H37" s="49">
        <v>0</v>
      </c>
      <c r="I37" s="49">
        <v>0</v>
      </c>
      <c r="J37" s="43">
        <v>0</v>
      </c>
      <c r="K37" s="20">
        <f t="shared" si="9"/>
        <v>632.71199999999999</v>
      </c>
    </row>
    <row r="38" spans="1:11" ht="25.5">
      <c r="A38" s="108" t="s">
        <v>47</v>
      </c>
      <c r="B38" s="116" t="s">
        <v>15</v>
      </c>
      <c r="C38" s="117"/>
      <c r="D38" s="2" t="s">
        <v>6</v>
      </c>
      <c r="E38" s="53">
        <v>41.628</v>
      </c>
      <c r="F38" s="59">
        <v>0</v>
      </c>
      <c r="G38" s="74">
        <v>0</v>
      </c>
      <c r="H38" s="49">
        <v>0</v>
      </c>
      <c r="I38" s="49">
        <v>0</v>
      </c>
      <c r="J38" s="43">
        <v>0</v>
      </c>
      <c r="K38" s="20">
        <f t="shared" si="9"/>
        <v>41.628</v>
      </c>
    </row>
    <row r="39" spans="1:11" ht="25.5">
      <c r="A39" s="108"/>
      <c r="B39" s="118"/>
      <c r="C39" s="119"/>
      <c r="D39" s="2" t="s">
        <v>7</v>
      </c>
      <c r="E39" s="53">
        <v>1345.943</v>
      </c>
      <c r="F39" s="59">
        <v>0</v>
      </c>
      <c r="G39" s="74">
        <v>0</v>
      </c>
      <c r="H39" s="49">
        <v>0</v>
      </c>
      <c r="I39" s="49">
        <v>0</v>
      </c>
      <c r="J39" s="43">
        <v>0</v>
      </c>
      <c r="K39" s="20">
        <f t="shared" si="9"/>
        <v>1345.943</v>
      </c>
    </row>
    <row r="40" spans="1:11" ht="25.5">
      <c r="A40" s="108" t="s">
        <v>48</v>
      </c>
      <c r="B40" s="116" t="s">
        <v>16</v>
      </c>
      <c r="C40" s="117"/>
      <c r="D40" s="2" t="s">
        <v>6</v>
      </c>
      <c r="E40" s="53">
        <v>0</v>
      </c>
      <c r="F40" s="49">
        <v>113.07599999999999</v>
      </c>
      <c r="G40" s="67">
        <v>0</v>
      </c>
      <c r="H40" s="49">
        <v>0</v>
      </c>
      <c r="I40" s="49">
        <v>0</v>
      </c>
      <c r="J40" s="43">
        <v>0</v>
      </c>
      <c r="K40" s="20">
        <f t="shared" si="9"/>
        <v>113.07599999999999</v>
      </c>
    </row>
    <row r="41" spans="1:11" ht="25.5">
      <c r="A41" s="108"/>
      <c r="B41" s="118"/>
      <c r="C41" s="119"/>
      <c r="D41" s="2" t="s">
        <v>7</v>
      </c>
      <c r="E41" s="53">
        <v>0</v>
      </c>
      <c r="F41" s="59">
        <v>1184.2</v>
      </c>
      <c r="G41" s="67">
        <v>0</v>
      </c>
      <c r="H41" s="49">
        <v>0</v>
      </c>
      <c r="I41" s="49">
        <v>0</v>
      </c>
      <c r="J41" s="43">
        <v>0</v>
      </c>
      <c r="K41" s="20">
        <f t="shared" si="9"/>
        <v>1184.2</v>
      </c>
    </row>
    <row r="42" spans="1:11" ht="25.5">
      <c r="A42" s="108" t="s">
        <v>49</v>
      </c>
      <c r="B42" s="116" t="s">
        <v>17</v>
      </c>
      <c r="C42" s="117"/>
      <c r="D42" s="2" t="s">
        <v>6</v>
      </c>
      <c r="E42" s="53">
        <v>0</v>
      </c>
      <c r="F42" s="59">
        <v>99.463999999999999</v>
      </c>
      <c r="G42" s="67">
        <v>0</v>
      </c>
      <c r="H42" s="49">
        <v>0</v>
      </c>
      <c r="I42" s="49">
        <v>0</v>
      </c>
      <c r="J42" s="43">
        <v>0</v>
      </c>
      <c r="K42" s="20">
        <f t="shared" si="9"/>
        <v>99.463999999999999</v>
      </c>
    </row>
    <row r="43" spans="1:11" ht="25.5">
      <c r="A43" s="108"/>
      <c r="B43" s="118"/>
      <c r="C43" s="119"/>
      <c r="D43" s="2" t="s">
        <v>7</v>
      </c>
      <c r="E43" s="60">
        <v>0</v>
      </c>
      <c r="F43" s="49">
        <v>0</v>
      </c>
      <c r="G43" s="67">
        <v>0</v>
      </c>
      <c r="H43" s="49">
        <v>0</v>
      </c>
      <c r="I43" s="49">
        <v>0</v>
      </c>
      <c r="J43" s="43">
        <v>0</v>
      </c>
      <c r="K43" s="25">
        <f t="shared" si="9"/>
        <v>0</v>
      </c>
    </row>
    <row r="44" spans="1:11" s="94" customFormat="1" ht="24.75" customHeight="1">
      <c r="A44" s="88" t="s">
        <v>50</v>
      </c>
      <c r="B44" s="142" t="s">
        <v>84</v>
      </c>
      <c r="C44" s="143"/>
      <c r="D44" s="89" t="s">
        <v>6</v>
      </c>
      <c r="E44" s="90">
        <v>0</v>
      </c>
      <c r="F44" s="91">
        <v>0</v>
      </c>
      <c r="G44" s="91">
        <v>577.86599999999999</v>
      </c>
      <c r="H44" s="91"/>
      <c r="I44" s="91"/>
      <c r="J44" s="92"/>
      <c r="K44" s="93">
        <f>+G44</f>
        <v>577.86599999999999</v>
      </c>
    </row>
    <row r="45" spans="1:11" ht="25.5" customHeight="1">
      <c r="A45" s="14" t="s">
        <v>50</v>
      </c>
      <c r="B45" s="123" t="s">
        <v>18</v>
      </c>
      <c r="C45" s="124"/>
      <c r="D45" s="2" t="s">
        <v>6</v>
      </c>
      <c r="E45" s="60">
        <v>7.25</v>
      </c>
      <c r="F45" s="49">
        <v>38</v>
      </c>
      <c r="G45" s="67">
        <v>50</v>
      </c>
      <c r="H45" s="49">
        <v>0</v>
      </c>
      <c r="I45" s="49">
        <v>0</v>
      </c>
      <c r="J45" s="43">
        <v>0</v>
      </c>
      <c r="K45" s="20">
        <f t="shared" si="9"/>
        <v>95.25</v>
      </c>
    </row>
    <row r="46" spans="1:11" ht="25.5">
      <c r="A46" s="14" t="s">
        <v>51</v>
      </c>
      <c r="B46" s="123" t="s">
        <v>19</v>
      </c>
      <c r="C46" s="124"/>
      <c r="D46" s="2" t="s">
        <v>6</v>
      </c>
      <c r="E46" s="60">
        <v>0</v>
      </c>
      <c r="F46" s="49">
        <v>0</v>
      </c>
      <c r="G46" s="67">
        <v>240</v>
      </c>
      <c r="H46" s="49">
        <v>100</v>
      </c>
      <c r="I46" s="49">
        <v>100</v>
      </c>
      <c r="J46" s="43">
        <v>0</v>
      </c>
      <c r="K46" s="25">
        <f t="shared" si="9"/>
        <v>440</v>
      </c>
    </row>
    <row r="47" spans="1:11" ht="25.5">
      <c r="A47" s="14" t="s">
        <v>52</v>
      </c>
      <c r="B47" s="123" t="s">
        <v>20</v>
      </c>
      <c r="C47" s="124"/>
      <c r="D47" s="2" t="s">
        <v>6</v>
      </c>
      <c r="E47" s="60">
        <v>50</v>
      </c>
      <c r="F47" s="49">
        <v>0</v>
      </c>
      <c r="G47" s="67">
        <v>0</v>
      </c>
      <c r="H47" s="49">
        <v>0</v>
      </c>
      <c r="I47" s="49">
        <v>0</v>
      </c>
      <c r="J47" s="43">
        <v>0</v>
      </c>
      <c r="K47" s="25">
        <f t="shared" si="9"/>
        <v>50</v>
      </c>
    </row>
    <row r="48" spans="1:11" ht="25.5">
      <c r="A48" s="14" t="s">
        <v>53</v>
      </c>
      <c r="B48" s="123" t="s">
        <v>21</v>
      </c>
      <c r="C48" s="124"/>
      <c r="D48" s="2" t="s">
        <v>6</v>
      </c>
      <c r="E48" s="59">
        <v>0</v>
      </c>
      <c r="F48" s="55">
        <v>18.991</v>
      </c>
      <c r="G48" s="67">
        <v>0</v>
      </c>
      <c r="H48" s="49">
        <v>0</v>
      </c>
      <c r="I48" s="49">
        <v>0</v>
      </c>
      <c r="J48" s="43">
        <v>0</v>
      </c>
      <c r="K48" s="20">
        <f t="shared" si="9"/>
        <v>18.991</v>
      </c>
    </row>
    <row r="49" spans="1:11">
      <c r="A49" s="87"/>
      <c r="B49" s="123"/>
      <c r="C49" s="141"/>
      <c r="D49" s="15"/>
      <c r="E49" s="81"/>
      <c r="F49" s="82"/>
      <c r="G49" s="83"/>
      <c r="H49" s="84"/>
      <c r="I49" s="84"/>
      <c r="J49" s="85"/>
      <c r="K49" s="86"/>
    </row>
    <row r="50" spans="1:11">
      <c r="A50" s="13"/>
      <c r="B50" s="15"/>
      <c r="C50" s="11"/>
      <c r="D50" s="15"/>
      <c r="E50" s="61"/>
      <c r="F50" s="62"/>
      <c r="G50" s="75"/>
      <c r="H50" s="56"/>
      <c r="I50" s="57"/>
      <c r="J50" s="44"/>
      <c r="K50" s="16"/>
    </row>
    <row r="51" spans="1:11">
      <c r="A51" s="13"/>
      <c r="B51" s="5" t="s">
        <v>9</v>
      </c>
      <c r="C51" s="1"/>
      <c r="D51" s="2" t="s">
        <v>32</v>
      </c>
      <c r="E51" s="47">
        <f>E52+E53</f>
        <v>2541.84</v>
      </c>
      <c r="F51" s="47">
        <f t="shared" ref="F51:J51" si="10">F52+F53</f>
        <v>2393.5262199999997</v>
      </c>
      <c r="G51" s="76">
        <f t="shared" si="10"/>
        <v>3431.0070000000001</v>
      </c>
      <c r="H51" s="47">
        <f t="shared" si="10"/>
        <v>3515</v>
      </c>
      <c r="I51" s="47">
        <f t="shared" si="10"/>
        <v>3605</v>
      </c>
      <c r="J51" s="29">
        <f t="shared" si="10"/>
        <v>0</v>
      </c>
      <c r="K51" s="39">
        <f>E51+F51+G51+H51+I51+J51</f>
        <v>15486.373219999999</v>
      </c>
    </row>
    <row r="52" spans="1:11" ht="31.5" customHeight="1">
      <c r="A52" s="108" t="s">
        <v>43</v>
      </c>
      <c r="B52" s="130" t="s">
        <v>31</v>
      </c>
      <c r="C52" s="132" t="s">
        <v>29</v>
      </c>
      <c r="D52" s="1" t="s">
        <v>6</v>
      </c>
      <c r="E52" s="47">
        <f>E54+E56+E58+E60+E62+E64+E66+E67+E68+E70+E72</f>
        <v>869.93400000000008</v>
      </c>
      <c r="F52" s="47">
        <f t="shared" ref="F52:J52" si="11">F54+F56+F58+F60+F62+F64+F66+F67+F68+F70+F72</f>
        <v>1143.52622</v>
      </c>
      <c r="G52" s="76">
        <f>G54+G56+G58+G60+G62+G64+G66+G67+G68+G70+G72+G73+G74+G75</f>
        <v>381.00700000000001</v>
      </c>
      <c r="H52" s="47">
        <f t="shared" si="11"/>
        <v>1515</v>
      </c>
      <c r="I52" s="47">
        <f t="shared" si="11"/>
        <v>1605</v>
      </c>
      <c r="J52" s="29">
        <f t="shared" si="11"/>
        <v>0</v>
      </c>
      <c r="K52" s="35">
        <f>E52+F52+G52+H52+I52+J52+J53+J54</f>
        <v>5514.4672200000005</v>
      </c>
    </row>
    <row r="53" spans="1:11" ht="25.5">
      <c r="A53" s="108"/>
      <c r="B53" s="131"/>
      <c r="C53" s="132"/>
      <c r="D53" s="1" t="s">
        <v>7</v>
      </c>
      <c r="E53" s="47">
        <f>E55+E57+E59+E61+E63+E65+E69+E71</f>
        <v>1671.9059999999999</v>
      </c>
      <c r="F53" s="47">
        <f t="shared" ref="F53:J53" si="12">F55+F57+F59+F61+F63+F65+F69+F71</f>
        <v>1250</v>
      </c>
      <c r="G53" s="76">
        <f t="shared" si="12"/>
        <v>3050</v>
      </c>
      <c r="H53" s="47">
        <f t="shared" si="12"/>
        <v>1999.9999999999998</v>
      </c>
      <c r="I53" s="47">
        <f t="shared" si="12"/>
        <v>2000</v>
      </c>
      <c r="J53" s="29">
        <f t="shared" si="12"/>
        <v>0</v>
      </c>
      <c r="K53" s="35">
        <f>E53+F53+G53+H53+I53+J53+J73+J74</f>
        <v>9971.905999999999</v>
      </c>
    </row>
    <row r="54" spans="1:11" ht="25.5">
      <c r="A54" s="108" t="s">
        <v>54</v>
      </c>
      <c r="B54" s="120" t="s">
        <v>33</v>
      </c>
      <c r="C54" s="120"/>
      <c r="D54" s="2" t="s">
        <v>6</v>
      </c>
      <c r="E54" s="49">
        <v>0</v>
      </c>
      <c r="F54" s="59">
        <v>110</v>
      </c>
      <c r="G54" s="67">
        <v>1.1000000000000001</v>
      </c>
      <c r="H54" s="49">
        <v>1.1499999999999999</v>
      </c>
      <c r="I54" s="49">
        <v>2</v>
      </c>
      <c r="J54" s="43">
        <v>0</v>
      </c>
      <c r="K54" s="31">
        <f>E54+F54+G54+H54+I54+J54</f>
        <v>114.25</v>
      </c>
    </row>
    <row r="55" spans="1:11" ht="25.5">
      <c r="A55" s="108"/>
      <c r="B55" s="120"/>
      <c r="C55" s="120"/>
      <c r="D55" s="2" t="s">
        <v>7</v>
      </c>
      <c r="E55" s="49">
        <v>0</v>
      </c>
      <c r="F55" s="59">
        <v>0</v>
      </c>
      <c r="G55" s="67">
        <v>108.9</v>
      </c>
      <c r="H55" s="49">
        <v>113.85</v>
      </c>
      <c r="I55" s="49">
        <v>198</v>
      </c>
      <c r="J55" s="43">
        <v>0</v>
      </c>
      <c r="K55" s="31">
        <f t="shared" ref="K55:K73" si="13">E55+F55+G55+H55+I55+J55</f>
        <v>420.75</v>
      </c>
    </row>
    <row r="56" spans="1:11" ht="25.5">
      <c r="A56" s="108" t="s">
        <v>55</v>
      </c>
      <c r="B56" s="120" t="s">
        <v>34</v>
      </c>
      <c r="C56" s="120"/>
      <c r="D56" s="2" t="s">
        <v>6</v>
      </c>
      <c r="E56" s="49">
        <v>69.900000000000006</v>
      </c>
      <c r="F56" s="59">
        <v>2</v>
      </c>
      <c r="G56" s="67">
        <v>5.8109999999999999</v>
      </c>
      <c r="H56" s="49">
        <v>2.2999999999999998</v>
      </c>
      <c r="I56" s="49">
        <v>2.4</v>
      </c>
      <c r="J56" s="43">
        <v>0</v>
      </c>
      <c r="K56" s="30">
        <f t="shared" si="13"/>
        <v>82.411000000000016</v>
      </c>
    </row>
    <row r="57" spans="1:11" ht="25.5">
      <c r="A57" s="108"/>
      <c r="B57" s="120"/>
      <c r="C57" s="120"/>
      <c r="D57" s="2" t="s">
        <v>7</v>
      </c>
      <c r="E57" s="49">
        <v>370</v>
      </c>
      <c r="F57" s="59">
        <v>198</v>
      </c>
      <c r="G57" s="67">
        <v>575.16499999999996</v>
      </c>
      <c r="H57" s="49">
        <v>227.7</v>
      </c>
      <c r="I57" s="49">
        <v>237.6</v>
      </c>
      <c r="J57" s="43">
        <v>0</v>
      </c>
      <c r="K57" s="30">
        <f t="shared" si="13"/>
        <v>1608.4649999999999</v>
      </c>
    </row>
    <row r="58" spans="1:11" ht="25.5">
      <c r="A58" s="108" t="s">
        <v>56</v>
      </c>
      <c r="B58" s="116" t="s">
        <v>35</v>
      </c>
      <c r="C58" s="117"/>
      <c r="D58" s="2" t="s">
        <v>6</v>
      </c>
      <c r="E58" s="49">
        <v>0.7</v>
      </c>
      <c r="F58" s="49">
        <v>50</v>
      </c>
      <c r="G58" s="67">
        <v>0.51300000000000001</v>
      </c>
      <c r="H58" s="49">
        <v>1</v>
      </c>
      <c r="I58" s="49">
        <v>1.1000000000000001</v>
      </c>
      <c r="J58" s="43">
        <v>0</v>
      </c>
      <c r="K58" s="30">
        <f t="shared" si="13"/>
        <v>53.313000000000002</v>
      </c>
    </row>
    <row r="59" spans="1:11" ht="25.5">
      <c r="A59" s="108"/>
      <c r="B59" s="118"/>
      <c r="C59" s="119"/>
      <c r="D59" s="2" t="s">
        <v>7</v>
      </c>
      <c r="E59" s="49">
        <v>69.3</v>
      </c>
      <c r="F59" s="49">
        <v>0</v>
      </c>
      <c r="G59" s="73">
        <v>50.771999999999998</v>
      </c>
      <c r="H59" s="49">
        <v>99</v>
      </c>
      <c r="I59" s="49">
        <v>108.9</v>
      </c>
      <c r="J59" s="43">
        <v>0</v>
      </c>
      <c r="K59" s="30">
        <f t="shared" si="13"/>
        <v>327.97199999999998</v>
      </c>
    </row>
    <row r="60" spans="1:11" ht="25.5">
      <c r="A60" s="108" t="s">
        <v>57</v>
      </c>
      <c r="B60" s="120" t="s">
        <v>36</v>
      </c>
      <c r="C60" s="120"/>
      <c r="D60" s="2" t="s">
        <v>6</v>
      </c>
      <c r="E60" s="49">
        <v>97.9</v>
      </c>
      <c r="F60" s="49">
        <v>0</v>
      </c>
      <c r="G60" s="67">
        <v>2.347</v>
      </c>
      <c r="H60" s="49">
        <v>1.25</v>
      </c>
      <c r="I60" s="49">
        <v>1.3</v>
      </c>
      <c r="J60" s="43">
        <v>0</v>
      </c>
      <c r="K60" s="31">
        <f t="shared" si="13"/>
        <v>102.797</v>
      </c>
    </row>
    <row r="61" spans="1:11" ht="25.5">
      <c r="A61" s="108"/>
      <c r="B61" s="120"/>
      <c r="C61" s="120"/>
      <c r="D61" s="2" t="s">
        <v>7</v>
      </c>
      <c r="E61" s="49">
        <v>0</v>
      </c>
      <c r="F61" s="49">
        <v>0</v>
      </c>
      <c r="G61" s="67">
        <v>232.35900000000001</v>
      </c>
      <c r="H61" s="49">
        <v>123.75</v>
      </c>
      <c r="I61" s="49">
        <v>128.69999999999999</v>
      </c>
      <c r="J61" s="43">
        <v>0</v>
      </c>
      <c r="K61" s="31">
        <f t="shared" si="13"/>
        <v>484.80900000000003</v>
      </c>
    </row>
    <row r="62" spans="1:11" ht="25.5">
      <c r="A62" s="108" t="s">
        <v>58</v>
      </c>
      <c r="B62" s="116" t="s">
        <v>37</v>
      </c>
      <c r="C62" s="117"/>
      <c r="D62" s="2" t="s">
        <v>6</v>
      </c>
      <c r="E62" s="49">
        <v>606.35400000000004</v>
      </c>
      <c r="F62" s="49">
        <v>811.22622000000001</v>
      </c>
      <c r="G62" s="73">
        <v>99.233999999999995</v>
      </c>
      <c r="H62" s="49">
        <v>1501.85</v>
      </c>
      <c r="I62" s="49">
        <v>1590.15</v>
      </c>
      <c r="J62" s="43">
        <v>0</v>
      </c>
      <c r="K62" s="32">
        <f t="shared" si="13"/>
        <v>4608.8142200000002</v>
      </c>
    </row>
    <row r="63" spans="1:11" ht="25.5">
      <c r="A63" s="108"/>
      <c r="B63" s="121"/>
      <c r="C63" s="122"/>
      <c r="D63" s="2" t="s">
        <v>7</v>
      </c>
      <c r="E63" s="49">
        <v>1165.0060000000001</v>
      </c>
      <c r="F63" s="49">
        <v>825.7</v>
      </c>
      <c r="G63" s="73">
        <v>1464.6279999999999</v>
      </c>
      <c r="H63" s="49">
        <v>698.15</v>
      </c>
      <c r="I63" s="49">
        <v>530.25</v>
      </c>
      <c r="J63" s="43">
        <v>0</v>
      </c>
      <c r="K63" s="32">
        <f t="shared" si="13"/>
        <v>4683.7339999999995</v>
      </c>
    </row>
    <row r="64" spans="1:11" ht="25.5">
      <c r="A64" s="14" t="s">
        <v>59</v>
      </c>
      <c r="B64" s="123" t="s">
        <v>80</v>
      </c>
      <c r="C64" s="124"/>
      <c r="D64" s="2" t="s">
        <v>6</v>
      </c>
      <c r="E64" s="63">
        <v>0</v>
      </c>
      <c r="F64" s="49">
        <v>73.599999999999994</v>
      </c>
      <c r="G64" s="73">
        <v>69.626000000000005</v>
      </c>
      <c r="H64" s="49">
        <v>0</v>
      </c>
      <c r="I64" s="49">
        <v>0</v>
      </c>
      <c r="J64" s="43">
        <v>0</v>
      </c>
      <c r="K64" s="30">
        <f t="shared" si="13"/>
        <v>143.226</v>
      </c>
    </row>
    <row r="65" spans="1:11" ht="25.5">
      <c r="A65" s="108" t="s">
        <v>60</v>
      </c>
      <c r="B65" s="116" t="s">
        <v>38</v>
      </c>
      <c r="C65" s="117"/>
      <c r="D65" s="2" t="s">
        <v>7</v>
      </c>
      <c r="E65" s="49">
        <v>67.599999999999994</v>
      </c>
      <c r="F65" s="49">
        <v>27.7</v>
      </c>
      <c r="G65" s="67">
        <v>73.676000000000002</v>
      </c>
      <c r="H65" s="49">
        <v>123.75</v>
      </c>
      <c r="I65" s="49">
        <v>123.75</v>
      </c>
      <c r="J65" s="43">
        <v>0</v>
      </c>
      <c r="K65" s="30">
        <f t="shared" si="13"/>
        <v>416.476</v>
      </c>
    </row>
    <row r="66" spans="1:11" ht="25.5">
      <c r="A66" s="108"/>
      <c r="B66" s="118"/>
      <c r="C66" s="119"/>
      <c r="D66" s="2" t="s">
        <v>6</v>
      </c>
      <c r="E66" s="49">
        <v>0.7</v>
      </c>
      <c r="F66" s="49">
        <v>0.3</v>
      </c>
      <c r="G66" s="67">
        <v>0.74199999999999999</v>
      </c>
      <c r="H66" s="49" t="s">
        <v>65</v>
      </c>
      <c r="I66" s="49">
        <v>1.25</v>
      </c>
      <c r="J66" s="43">
        <v>0</v>
      </c>
      <c r="K66" s="30">
        <f t="shared" si="13"/>
        <v>4.242</v>
      </c>
    </row>
    <row r="67" spans="1:11" ht="25.5">
      <c r="A67" s="14" t="s">
        <v>61</v>
      </c>
      <c r="B67" s="123" t="s">
        <v>39</v>
      </c>
      <c r="C67" s="124"/>
      <c r="D67" s="2" t="s">
        <v>6</v>
      </c>
      <c r="E67" s="49">
        <v>50</v>
      </c>
      <c r="F67" s="49">
        <v>0</v>
      </c>
      <c r="G67" s="67">
        <v>0</v>
      </c>
      <c r="H67" s="49">
        <v>0</v>
      </c>
      <c r="I67" s="49">
        <v>0</v>
      </c>
      <c r="J67" s="43">
        <v>0</v>
      </c>
      <c r="K67" s="30">
        <f t="shared" si="13"/>
        <v>50</v>
      </c>
    </row>
    <row r="68" spans="1:11" ht="28.5" customHeight="1">
      <c r="A68" s="14" t="s">
        <v>62</v>
      </c>
      <c r="B68" s="123" t="s">
        <v>40</v>
      </c>
      <c r="C68" s="124"/>
      <c r="D68" s="2" t="s">
        <v>6</v>
      </c>
      <c r="E68" s="49">
        <v>44.38</v>
      </c>
      <c r="F68" s="49">
        <v>0</v>
      </c>
      <c r="G68" s="67">
        <v>0</v>
      </c>
      <c r="H68" s="49">
        <v>0</v>
      </c>
      <c r="I68" s="49">
        <v>0</v>
      </c>
      <c r="J68" s="43">
        <v>0</v>
      </c>
      <c r="K68" s="31">
        <f t="shared" si="13"/>
        <v>44.38</v>
      </c>
    </row>
    <row r="69" spans="1:11" ht="25.5" customHeight="1">
      <c r="A69" s="108" t="s">
        <v>63</v>
      </c>
      <c r="B69" s="116" t="s">
        <v>41</v>
      </c>
      <c r="C69" s="117"/>
      <c r="D69" s="2" t="s">
        <v>7</v>
      </c>
      <c r="E69" s="49">
        <v>0</v>
      </c>
      <c r="F69" s="49">
        <v>198.6</v>
      </c>
      <c r="G69" s="67">
        <v>346.5</v>
      </c>
      <c r="H69" s="49">
        <v>396</v>
      </c>
      <c r="I69" s="49">
        <v>445.5</v>
      </c>
      <c r="J69" s="43">
        <v>0</v>
      </c>
      <c r="K69" s="30">
        <f t="shared" si="13"/>
        <v>1386.6</v>
      </c>
    </row>
    <row r="70" spans="1:11" ht="25.5">
      <c r="A70" s="108"/>
      <c r="B70" s="118"/>
      <c r="C70" s="119"/>
      <c r="D70" s="2" t="s">
        <v>6</v>
      </c>
      <c r="E70" s="49">
        <v>0</v>
      </c>
      <c r="F70" s="49">
        <v>96.4</v>
      </c>
      <c r="G70" s="67">
        <v>124.634</v>
      </c>
      <c r="H70" s="49">
        <v>4</v>
      </c>
      <c r="I70" s="49">
        <v>4.5</v>
      </c>
      <c r="J70" s="43">
        <v>0</v>
      </c>
      <c r="K70" s="30">
        <f t="shared" si="13"/>
        <v>229.53399999999999</v>
      </c>
    </row>
    <row r="71" spans="1:11" ht="25.5">
      <c r="A71" s="108" t="s">
        <v>64</v>
      </c>
      <c r="B71" s="116" t="s">
        <v>42</v>
      </c>
      <c r="C71" s="117"/>
      <c r="D71" s="2" t="s">
        <v>7</v>
      </c>
      <c r="E71" s="49">
        <v>0</v>
      </c>
      <c r="F71" s="49">
        <v>0</v>
      </c>
      <c r="G71" s="67">
        <v>198</v>
      </c>
      <c r="H71" s="49">
        <v>217.8</v>
      </c>
      <c r="I71" s="49">
        <v>227.3</v>
      </c>
      <c r="J71" s="43">
        <v>0</v>
      </c>
      <c r="K71" s="30">
        <f t="shared" si="13"/>
        <v>643.1</v>
      </c>
    </row>
    <row r="72" spans="1:11" ht="25.5">
      <c r="A72" s="108"/>
      <c r="B72" s="118"/>
      <c r="C72" s="119"/>
      <c r="D72" s="2" t="s">
        <v>6</v>
      </c>
      <c r="E72" s="49">
        <v>0</v>
      </c>
      <c r="F72" s="49">
        <v>0</v>
      </c>
      <c r="G72" s="67">
        <v>2</v>
      </c>
      <c r="H72" s="49">
        <v>2.2000000000000002</v>
      </c>
      <c r="I72" s="49">
        <v>2.2999999999999998</v>
      </c>
      <c r="J72" s="43">
        <v>0</v>
      </c>
      <c r="K72" s="30">
        <f t="shared" si="13"/>
        <v>6.5</v>
      </c>
    </row>
    <row r="73" spans="1:11" ht="29.25" customHeight="1">
      <c r="A73" s="95" t="s">
        <v>81</v>
      </c>
      <c r="B73" s="137" t="s">
        <v>82</v>
      </c>
      <c r="C73" s="138"/>
      <c r="D73" s="80" t="s">
        <v>6</v>
      </c>
      <c r="E73" s="78">
        <v>0</v>
      </c>
      <c r="F73" s="78">
        <v>0</v>
      </c>
      <c r="G73" s="96">
        <v>60</v>
      </c>
      <c r="H73" s="78">
        <v>0</v>
      </c>
      <c r="I73" s="78">
        <v>0</v>
      </c>
      <c r="J73" s="78">
        <v>0</v>
      </c>
      <c r="K73" s="78">
        <f t="shared" si="13"/>
        <v>60</v>
      </c>
    </row>
    <row r="74" spans="1:11" ht="26.25">
      <c r="A74" s="79" t="s">
        <v>85</v>
      </c>
      <c r="B74" s="139" t="s">
        <v>83</v>
      </c>
      <c r="C74" s="140"/>
      <c r="D74" s="80" t="s">
        <v>6</v>
      </c>
      <c r="E74" s="78">
        <v>0</v>
      </c>
      <c r="F74" s="78">
        <v>0</v>
      </c>
      <c r="G74" s="96">
        <v>15</v>
      </c>
      <c r="H74" s="78"/>
      <c r="I74" s="78"/>
      <c r="J74" s="78"/>
      <c r="K74" s="96">
        <f>+G73</f>
        <v>60</v>
      </c>
    </row>
    <row r="75" spans="1:11">
      <c r="A75" s="79"/>
      <c r="B75" s="97"/>
      <c r="C75" s="98"/>
      <c r="D75" s="80"/>
      <c r="E75" s="78"/>
      <c r="F75" s="78"/>
      <c r="G75" s="96"/>
      <c r="H75" s="78"/>
      <c r="I75" s="78"/>
      <c r="J75" s="78"/>
      <c r="K75" s="96"/>
    </row>
  </sheetData>
  <mergeCells count="74">
    <mergeCell ref="H1:K1"/>
    <mergeCell ref="B1:G1"/>
    <mergeCell ref="B32:C33"/>
    <mergeCell ref="B22:C23"/>
    <mergeCell ref="B24:C25"/>
    <mergeCell ref="B26:C27"/>
    <mergeCell ref="B16:C17"/>
    <mergeCell ref="B18:C19"/>
    <mergeCell ref="B20:C21"/>
    <mergeCell ref="B14:C15"/>
    <mergeCell ref="D12:D13"/>
    <mergeCell ref="E12:E13"/>
    <mergeCell ref="B36:C37"/>
    <mergeCell ref="B42:C43"/>
    <mergeCell ref="B38:C39"/>
    <mergeCell ref="B73:C73"/>
    <mergeCell ref="B74:C74"/>
    <mergeCell ref="B49:C49"/>
    <mergeCell ref="B44:C44"/>
    <mergeCell ref="A71:A72"/>
    <mergeCell ref="B54:C55"/>
    <mergeCell ref="B56:C57"/>
    <mergeCell ref="B58:C59"/>
    <mergeCell ref="B60:C61"/>
    <mergeCell ref="B62:C63"/>
    <mergeCell ref="B64:C64"/>
    <mergeCell ref="B65:C66"/>
    <mergeCell ref="B67:C67"/>
    <mergeCell ref="A69:A70"/>
    <mergeCell ref="A65:A66"/>
    <mergeCell ref="A62:A63"/>
    <mergeCell ref="B68:C68"/>
    <mergeCell ref="B69:C70"/>
    <mergeCell ref="A60:A61"/>
    <mergeCell ref="A42:A43"/>
    <mergeCell ref="A52:A53"/>
    <mergeCell ref="A34:A35"/>
    <mergeCell ref="A14:A15"/>
    <mergeCell ref="A36:A37"/>
    <mergeCell ref="A38:A39"/>
    <mergeCell ref="A40:A41"/>
    <mergeCell ref="A54:A55"/>
    <mergeCell ref="A16:A33"/>
    <mergeCell ref="A56:A57"/>
    <mergeCell ref="A58:A59"/>
    <mergeCell ref="C2:C3"/>
    <mergeCell ref="G12:G13"/>
    <mergeCell ref="D2:D3"/>
    <mergeCell ref="A2:A3"/>
    <mergeCell ref="A5:A7"/>
    <mergeCell ref="B5:B7"/>
    <mergeCell ref="C5:C7"/>
    <mergeCell ref="B2:B3"/>
    <mergeCell ref="A10:A13"/>
    <mergeCell ref="F12:F13"/>
    <mergeCell ref="E2:K2"/>
    <mergeCell ref="K12:K13"/>
    <mergeCell ref="B10:B13"/>
    <mergeCell ref="B75:C75"/>
    <mergeCell ref="C10:C13"/>
    <mergeCell ref="H12:H13"/>
    <mergeCell ref="I12:I13"/>
    <mergeCell ref="J12:J13"/>
    <mergeCell ref="B40:C41"/>
    <mergeCell ref="B71:C72"/>
    <mergeCell ref="B52:B53"/>
    <mergeCell ref="C52:C53"/>
    <mergeCell ref="B45:C45"/>
    <mergeCell ref="B46:C46"/>
    <mergeCell ref="B47:C47"/>
    <mergeCell ref="B28:C29"/>
    <mergeCell ref="B30:C31"/>
    <mergeCell ref="B48:C48"/>
    <mergeCell ref="B34:C35"/>
  </mergeCells>
  <pageMargins left="0.31496062992125984" right="0.31496062992125984" top="0.35433070866141736" bottom="0.35433070866141736" header="0.19685039370078741" footer="0.19685039370078741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jkh2</cp:lastModifiedBy>
  <cp:lastPrinted>2020-08-28T07:09:01Z</cp:lastPrinted>
  <dcterms:created xsi:type="dcterms:W3CDTF">2020-01-15T08:26:47Z</dcterms:created>
  <dcterms:modified xsi:type="dcterms:W3CDTF">2020-08-28T07:09:19Z</dcterms:modified>
</cp:coreProperties>
</file>